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sxsccbdo001\redirectedfoldersw10$\novoselstephanie\Desktop\"/>
    </mc:Choice>
  </mc:AlternateContent>
  <xr:revisionPtr revIDLastSave="0" documentId="8_{2C27B496-ACC4-4CF4-B4BE-081531252759}" xr6:coauthVersionLast="46" xr6:coauthVersionMax="46" xr10:uidLastSave="{00000000-0000-0000-0000-000000000000}"/>
  <bookViews>
    <workbookView xWindow="-120" yWindow="-120" windowWidth="38640" windowHeight="15840" xr2:uid="{00000000-000D-0000-FFFF-FFFF00000000}"/>
  </bookViews>
  <sheets>
    <sheet name="1.1. Checkliste" sheetId="10" r:id="rId1"/>
    <sheet name="1.2. UiS " sheetId="16" r:id="rId2"/>
    <sheet name="1.3. KKU" sheetId="11" r:id="rId3"/>
    <sheet name="1.4 Berechnung Verlustersatz" sheetId="15" r:id="rId4"/>
    <sheet name="1.4. Checkliste Berechnungen" sheetId="13" r:id="rId5"/>
    <sheet name="Dropdown" sheetId="5"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___mds_first_cell___">'[1]S.Aufwand_2005_JK_V&amp;V'!$B$19</definedName>
    <definedName name="___mds_view_data___">#REF!</definedName>
    <definedName name="__EOF2">[2]Saldenliste!#REF!</definedName>
    <definedName name="__Konsol_DATEN">#REF!</definedName>
    <definedName name="__RL12">[3]Bilanz!#REF!</definedName>
    <definedName name="_CHF97">[4]KURSE!$C$6</definedName>
    <definedName name="_CHF98">[4]KURSE!$D$6</definedName>
    <definedName name="_DAT1">#REF!</definedName>
    <definedName name="_DAT18">#REF!</definedName>
    <definedName name="_DAT19">#REF!</definedName>
    <definedName name="_DAT2">#REF!</definedName>
    <definedName name="_DAT20">#REF!</definedName>
    <definedName name="_DAT3">#REF!</definedName>
    <definedName name="_DAT4">#REF!</definedName>
    <definedName name="_DAT5">#REF!</definedName>
    <definedName name="_DAT6">#REF!</definedName>
    <definedName name="_EOF2">[2]Saldenliste!#REF!</definedName>
    <definedName name="_xlnm._FilterDatabase" hidden="1">#REF!</definedName>
    <definedName name="_RL12">[5]Bilanz!#REF!</definedName>
    <definedName name="aa">'[6]Erläuterungen GuV'!$E$447</definedName>
    <definedName name="aaaaaaa">'[7]UBU '!#REF!</definedName>
    <definedName name="ab">100000</definedName>
    <definedName name="Abf_rst">[3]Bilanz!#REF!</definedName>
    <definedName name="Abf_rst_SL">[8]Salden!$D$39</definedName>
    <definedName name="Abf_rst_strl">[9]Bilanz!$G$1777</definedName>
    <definedName name="Abf_rst_strl_Vorjahr">'[10]Bilanz 2001'!#REF!</definedName>
    <definedName name="Abf_rst_Vorjahr">[3]Bilanz!#REF!</definedName>
    <definedName name="Abfert">'[10]G &amp; V  2001'!#REF!</definedName>
    <definedName name="Abfert_Pensionen">[3]GuV!#REF!</definedName>
    <definedName name="Abfert_Pensionen_Vorjahr">[3]GuV!#REF!</definedName>
    <definedName name="Abfert_Vorjahr">'[10]G &amp; V  2001'!#REF!</definedName>
    <definedName name="Abfertigung">#REF!</definedName>
    <definedName name="Abfertigungsrückstellung">#REF!</definedName>
    <definedName name="Abg_Anl_Bau">[9]Bilanz!$H$392</definedName>
    <definedName name="Abg_Ant_verb">[9]Bilanz!$H$554</definedName>
    <definedName name="Abg_Anz_imm">[9]Bilanz!$H$161</definedName>
    <definedName name="Abg_Ausl_Bet">[9]Bilanz!$H$698</definedName>
    <definedName name="Abg_Ausl_verb">[9]Bilanz!$H$602</definedName>
    <definedName name="Abg_Bet">[9]Bilanz!$H$650</definedName>
    <definedName name="Abg_BGA">[9]Bilanz!$H$374</definedName>
    <definedName name="Abg_eig_Ant">[9]Bilanz!$H$852</definedName>
    <definedName name="Abg_Fus_Anl_Bau">[9]Bilanz!$H$393</definedName>
    <definedName name="Abg_Fus_Ant_verb">[9]Bilanz!$H$555</definedName>
    <definedName name="Abg_Fus_Anz_imm">[9]Bilanz!$H$162</definedName>
    <definedName name="Abg_Fus_Ausl_Bet">[9]Bilanz!$H$699</definedName>
    <definedName name="Abg_Fus_Ausl_verb">[9]Bilanz!$H$603</definedName>
    <definedName name="Abg_Fus_Bet">[9]Bilanz!$H$651</definedName>
    <definedName name="Abg_Fus_BGA">[9]Bilanz!$H$375</definedName>
    <definedName name="Abg_Fus_eig_Ant">[9]Bilanz!$H$853</definedName>
    <definedName name="Abg_Fus_FW">[9]Bilanz!$H$126</definedName>
    <definedName name="Abg_Fus_Grundst">[9]Bilanz!$H$315</definedName>
    <definedName name="Abg_Fus_IuE">'[10]Bilanz 2001'!#REF!</definedName>
    <definedName name="Abg_Fus_Konz">[9]Bilanz!$H$108</definedName>
    <definedName name="Abg_Fus_sonst_Ausl">[9]Bilanz!$H$804</definedName>
    <definedName name="Abg_Fus_techn_Anl">[9]Bilanz!$H$357</definedName>
    <definedName name="Abg_Fus_Umgr_MW">[9]Bilanz!$H$144</definedName>
    <definedName name="Abg_Fus_Wertp">[9]Bilanz!$H$746</definedName>
    <definedName name="Abg_FW">[9]Bilanz!$H$125</definedName>
    <definedName name="Abg_Grundst">[9]Bilanz!$H$314</definedName>
    <definedName name="Abg_IuE">'[10]Bilanz 2001'!#REF!</definedName>
    <definedName name="Abg_Konz">[9]Bilanz!$H$107</definedName>
    <definedName name="Abg_sonst_Ausl">[9]Bilanz!$H$803</definedName>
    <definedName name="Abg_techn_Anl">[9]Bilanz!$H$356</definedName>
    <definedName name="Abg_Umgr_Mw">[9]Bilanz!$H$143</definedName>
    <definedName name="Abg_Wertp">[9]Bilanz!$H$745</definedName>
    <definedName name="ABGANG">#REF!</definedName>
    <definedName name="Abgänge_Buchwerte">[3]Anlagenspiegel!#REF!</definedName>
    <definedName name="AbgEin">#REF!</definedName>
    <definedName name="Absch_WP">'[10]G &amp; V  2001'!#REF!</definedName>
    <definedName name="Abschlag">#REF!</definedName>
    <definedName name="Abschr_Anl_Bau">[9]Bilanz!$H$395</definedName>
    <definedName name="Abschr_Ant_verb">[9]Bilanz!$H$557</definedName>
    <definedName name="Abschr_Anz_imm">[9]Bilanz!$H$164</definedName>
    <definedName name="Abschr_Ausl_Bet">[9]Bilanz!$H$701</definedName>
    <definedName name="Abschr_Ausl_verb">[9]Bilanz!$H$605</definedName>
    <definedName name="Abschr_Bet">[9]Bilanz!$H$653</definedName>
    <definedName name="Abschr_BGA">[9]Bilanz!$H$377</definedName>
    <definedName name="Abschr_eig_Ant">[9]Bilanz!$H$855</definedName>
    <definedName name="Abschr_Finanz">[11]GuV!#REF!</definedName>
    <definedName name="Abschr_Finanz_Vorjahr">[11]GuV!#REF!</definedName>
    <definedName name="Abschr_FW">[9]Bilanz!$H$128</definedName>
    <definedName name="Abschr_Grundst">[9]Bilanz!$H$317</definedName>
    <definedName name="Abschr_IuE">'[10]Bilanz 2001'!#REF!</definedName>
    <definedName name="Abschr_Konz">[9]Bilanz!$H$110</definedName>
    <definedName name="Abschr_sonst_Ausl">[9]Bilanz!$H$806</definedName>
    <definedName name="Abschr_techn_Anl">[9]Bilanz!$H$359</definedName>
    <definedName name="Abschr_Umgr_Mw">[9]Bilanz!$H$146</definedName>
    <definedName name="Abschr_Wertp">[9]Bilanz!$H$748</definedName>
    <definedName name="Abschreib_AV">'[10]G &amp; V  2001'!#REF!</definedName>
    <definedName name="Abschreib_AV_Vorjahr">'[10]G &amp; V  2001'!#REF!</definedName>
    <definedName name="Abschreib_gesamt">'[10]G &amp; V  2001'!#REF!</definedName>
    <definedName name="Abschreib_gesamt_Vorjahr">'[10]G &amp; V  2001'!#REF!</definedName>
    <definedName name="Abschreib_UV">'[10]G &amp; V  2001'!#REF!</definedName>
    <definedName name="Abschreib_UV_Vorjahr">'[10]G &amp; V  2001'!#REF!</definedName>
    <definedName name="Abschreibungen">[12]Eingabeblatt!$C$33:$E$33</definedName>
    <definedName name="Abschreibungen_Vorjahr">[3]GuV!#REF!</definedName>
    <definedName name="AFA">#REF!</definedName>
    <definedName name="ako">#REF!</definedName>
    <definedName name="Aktiva">[3]Bilanz!#REF!</definedName>
    <definedName name="aktive_Steuerabgr">[9]Bilanz!$H$1360</definedName>
    <definedName name="aktive_Steuerabgr_SL">[8]Salden!$D$61</definedName>
    <definedName name="aktive_Steuerabgr_Vorjahr">[9]Bilanz!$H$1361</definedName>
    <definedName name="Alter">#REF!</definedName>
    <definedName name="anfang">[13]Verzinsung!$B$7</definedName>
    <definedName name="anfang_1">[14]Verzinsung!$B$5</definedName>
    <definedName name="Anlagevermögen">[12]Eingabeblatt!$C$7:$E$7</definedName>
    <definedName name="Anleihen">[3]Bilanz!#REF!</definedName>
    <definedName name="Anleihen_besich">'[10]Bilanz 2001'!#REF!</definedName>
    <definedName name="Anleihen_besich_Vorjahr">'[10]Bilanz 2001'!#REF!</definedName>
    <definedName name="Anleihen_kfr">'[10]Bilanz 2001'!#REF!</definedName>
    <definedName name="Anleihen_kfr_Vorjahr">'[10]Bilanz 2001'!#REF!</definedName>
    <definedName name="Anleihen_lfr">'[10]Bilanz 2001'!#REF!</definedName>
    <definedName name="Anleihen_lfr_Vorjahr">'[10]Bilanz 2001'!#REF!</definedName>
    <definedName name="Anleihen_SL">[8]Salden!$D$43</definedName>
    <definedName name="Anleihen_Vorjahr">[3]Bilanz!#REF!</definedName>
    <definedName name="Ant_Assozierte_U">[3]Bilanz!#REF!</definedName>
    <definedName name="Ant_Assoziierte_U">[3]Bilanz!#REF!</definedName>
    <definedName name="Ant_Assoziierte_U_Vj">[3]Bilanz!#REF!</definedName>
    <definedName name="Ant_verb_Unt_AV">[9]Bilanz!$H$544</definedName>
    <definedName name="Ant_verb_Unt_AV_SL">[8]Salden!$D$9</definedName>
    <definedName name="Ant_verb_Unt_AV_Vorjahr">[9]Bilanz!$H$545</definedName>
    <definedName name="Ant_verb_Unt_UV">[3]Bilanz!#REF!</definedName>
    <definedName name="Ant_verb_Unt_UV_SL">[8]Salden!$D$24</definedName>
    <definedName name="Ant_verb_Unt_UV_Vorjahr">[3]Bilanz!#REF!</definedName>
    <definedName name="Anteile_anderer_Gesellschafter">[3]GuV!#REF!</definedName>
    <definedName name="Anteile_anderer_Gesellschafter_Vj">[3]GuV!#REF!</definedName>
    <definedName name="anz">'[15]Bilanz und Erläuterungen'!#REF!</definedName>
    <definedName name="Anz_Finanzanlagen">[3]Bilanz!#REF!</definedName>
    <definedName name="Anz_Finanzanlagen_Vorjahr">[3]Bilanz!#REF!</definedName>
    <definedName name="Anz_gelAnz">[9]Bilanz!$G$1010</definedName>
    <definedName name="Anz_gelAnz_Vorjahr">[9]Bilanz!$H$1010</definedName>
    <definedName name="Anz_nichtabrechenbar">[9]Bilanz!$G$980</definedName>
    <definedName name="Anz_nichtabrechenbar_Vorjahr">[9]Bilanz!$H$980</definedName>
    <definedName name="Anz_Rohstoffe">[9]Bilanz!$G$894</definedName>
    <definedName name="Anz_Rohstoffe_Vorjahr">[9]Bilanz!$H$894</definedName>
    <definedName name="Anz_unfertige">[9]Bilanz!$G$919</definedName>
    <definedName name="Anz_unfertige_Vorjahr">[9]Bilanz!$H$919</definedName>
    <definedName name="Anz_Waren">[9]Bilanz!$G$948</definedName>
    <definedName name="Anz_Waren_Vorjahr">[9]Bilanz!$H$948</definedName>
    <definedName name="Anzahlungen_immat">[3]Bilanz!#REF!</definedName>
    <definedName name="Anzahlungen_immat_SL">[8]Salden!$D$4</definedName>
    <definedName name="Anzahlungen_immat_Vorjahr">[3]Bilanz!#REF!</definedName>
    <definedName name="aoAufwand">[11]GuV!#REF!</definedName>
    <definedName name="aoAufwand_Vorjahr">[11]GuV!#REF!</definedName>
    <definedName name="aoErgebnis">[3]GuV!#REF!</definedName>
    <definedName name="aoErgebnis_Vorjahr">[3]GuV!#REF!</definedName>
    <definedName name="aoErträge">[11]GuV!#REF!</definedName>
    <definedName name="aoErträge_Vorjahr">'[16]Gewinn- und Verlustrechnung'!#REF!</definedName>
    <definedName name="aplm_Abschr">'[15]Gewinn- und Verlustrechnung'!#REF!</definedName>
    <definedName name="aplm_Abschr_Vorjahr">'[15]Gewinn- und Verlustrechnung'!#REF!</definedName>
    <definedName name="ARA">[3]Bilanz!#REF!</definedName>
    <definedName name="ARA_Vorjahr">[3]Bilanz!#REF!</definedName>
    <definedName name="asdf">#REF!</definedName>
    <definedName name="ASTAND">#REF!</definedName>
    <definedName name="Auf_Bet_ass_U">'[10]G &amp; V  2001'!#REF!</definedName>
    <definedName name="Aufl_GewinnRL">[3]GuV!#REF!</definedName>
    <definedName name="Aufl_GewinnRL_Anhang">'[10]G &amp; V  2001'!#REF!</definedName>
    <definedName name="Aufl_GewinnRL_Vorjahr">[3]GuV!#REF!</definedName>
    <definedName name="Aufl_KapitalRL">[3]GuV!#REF!</definedName>
    <definedName name="Aufl_KapitalRL_Anhang">'[10]G &amp; V  2001'!#REF!</definedName>
    <definedName name="Aufl_KapitalRL_Vorjahr">[3]GuV!#REF!</definedName>
    <definedName name="Aufl_Rück_Vj">[3]GuV!#REF!</definedName>
    <definedName name="Aufl_unv_Rückl">[3]GuV!#REF!</definedName>
    <definedName name="Aufl_unv_Rückl_Anhang">'[10]G &amp; V  2001'!#REF!</definedName>
    <definedName name="Aufl_unv_Rückl_Vorjahr">'[16]Gewinn- und Verlustrechnung'!#REF!</definedName>
    <definedName name="AuflunverstRücklagen">[12]Eingabeblatt!$C$42:$E$42</definedName>
    <definedName name="Aufw__periodenfremd">[3]GuV!#REF!</definedName>
    <definedName name="Aufw_Bet">'[10]G &amp; V  2001'!#REF!</definedName>
    <definedName name="Aufw_Bet_Vorjahr">'[10]G &amp; V  2001'!#REF!</definedName>
    <definedName name="Aufw_Beteiligungen">[11]GuV!#REF!</definedName>
    <definedName name="Aufw_Beteiligungen_Vorjahr">[11]GuV!#REF!</definedName>
    <definedName name="Aufw_bezLeist">'[10]G &amp; V  2001'!#REF!</definedName>
    <definedName name="Aufw_bezLeist_Vorjahr">'[10]G &amp; V  2001'!#REF!</definedName>
    <definedName name="Aufw_Finanzanl_umstell">'[10]G &amp; V  2001'!#REF!</definedName>
    <definedName name="Aufw_Finanzanl_verb">'[10]G &amp; V  2001'!#REF!</definedName>
    <definedName name="Aufw_Finanzanl_verb_Vorjahr">'[10]G &amp; V  2001'!#REF!</definedName>
    <definedName name="Aufw_periodenfremd_Vj">[3]GuV!#REF!</definedName>
    <definedName name="_xlnm.Recorder">#REF!</definedName>
    <definedName name="Aufzeichnung2">#REF!</definedName>
    <definedName name="Ausgabebereich">#REF!</definedName>
    <definedName name="Ausgleichsposten">[3]Bilanz!#REF!</definedName>
    <definedName name="Ausgleichsposten_Vj">[3]Bilanz!#REF!</definedName>
    <definedName name="Ausleih">[3]Bilanz!#REF!</definedName>
    <definedName name="Ausleih_Beteil">[9]Bilanz!$H$688</definedName>
    <definedName name="Ausleih_Beteil_SL">[8]Salden!$D$12</definedName>
    <definedName name="Ausleih_Beteil_Vorjahr">[9]Bilanz!$H$689</definedName>
    <definedName name="Ausleih_verb_Unt">[9]Bilanz!$H$592</definedName>
    <definedName name="Ausleih_verb_Unt_SL">[8]Salden!$D$10</definedName>
    <definedName name="Ausleih_verb_Unt_Vorjahr">[9]Bilanz!$H$593</definedName>
    <definedName name="Ausleih_Vorjahr">[3]Bilanz!#REF!</definedName>
    <definedName name="Ausschüttung">[17]Zentral!$H$1599</definedName>
    <definedName name="Ausschüttung_Vorjahr">'[15]Gewinn- und Verlustrechnung'!#REF!</definedName>
    <definedName name="außerplm_Abschr">'[10]G &amp; V  2001'!#REF!</definedName>
    <definedName name="außerplm_Abschr_Vorjahr">'[10]G &amp; V  2001'!#REF!</definedName>
    <definedName name="ausst_Einlage">[9]Bilanz!$H$1425</definedName>
    <definedName name="ausst_Einlage_Vorjahr">[9]Bilanz!$H$1426</definedName>
    <definedName name="b">#REF!</definedName>
    <definedName name="B_u_GA">[3]Bilanz!#REF!</definedName>
    <definedName name="B_u_GA_SL">[8]Salden!$D$7</definedName>
    <definedName name="B_u_GA_Vorjahr">[3]Bilanz!#REF!</definedName>
    <definedName name="Bankschulden">[3]Bilanz!#REF!</definedName>
    <definedName name="Bankschulden_SL">[18]Salden!$D$44</definedName>
    <definedName name="Bankschulden_Vorjahr">[3]Bilanz!#REF!</definedName>
    <definedName name="Bankverb_besich">'[10]Bilanz 2001'!#REF!</definedName>
    <definedName name="Bankverb_besich_Vorjahr">'[10]Bilanz 2001'!#REF!</definedName>
    <definedName name="Bankverb_kfr">'[10]Bilanz 2001'!#REF!</definedName>
    <definedName name="Bankverb_kfr_Vorjahr">'[10]Bilanz 2001'!#REF!</definedName>
    <definedName name="Bankverb_lfr">'[10]Bilanz 2001'!#REF!</definedName>
    <definedName name="Bankverb_lfr_Vorjahr">'[10]Bilanz 2001'!#REF!</definedName>
    <definedName name="beb_Grundst">[3]Bilanz!#REF!</definedName>
    <definedName name="beb_Grundst_Vorjahr">[3]Bilanz!#REF!</definedName>
    <definedName name="beginn">#REF!</definedName>
    <definedName name="Berechnung">#REF!</definedName>
    <definedName name="Berechnungsbasis_Tage">#REF!</definedName>
    <definedName name="Bereich">#REF!</definedName>
    <definedName name="Bereich_Bruttowerte">#REF!,#REF!</definedName>
    <definedName name="Bestände">#REF!</definedName>
    <definedName name="Bestandsveränderung">[3]GuV!#REF!</definedName>
    <definedName name="Bestandsveränderung_Vorjahr">[3]GuV!#REF!</definedName>
    <definedName name="Bet_Ert_verb_umstell">'[10]G &amp; V  2001'!#REF!</definedName>
    <definedName name="Bet_Ertrag_verbundene">'[10]G &amp; V  2001'!#REF!</definedName>
    <definedName name="Bet_Ertrag_verbundene_Vorjahr">'[10]G &amp; V  2001'!#REF!</definedName>
    <definedName name="Bet_Finanzford">[9]Bilanz!$G$1119:$G$1120</definedName>
    <definedName name="Bet_Finanzford_Vorjahr">[9]Bilanz!$H$1119:$H$1120</definedName>
    <definedName name="Bet_Ford_LL">[9]Bilanz!$G$1115:$G$1116</definedName>
    <definedName name="Bet_Ford_LL_Vorjahr">[9]Bilanz!$H$1115:$H$1116</definedName>
    <definedName name="Bet_soFord">[9]Bilanz!$G$1117:$G$1118</definedName>
    <definedName name="Bet_soFord_Vorjahr">[9]Bilanz!$H$1117:$H$1118</definedName>
    <definedName name="Beteil">[3]Bilanz!#REF!</definedName>
    <definedName name="Beteil_SL">[8]Salden!$D$11</definedName>
    <definedName name="Beteil_Vorjahr">[3]Bilanz!#REF!</definedName>
    <definedName name="Beteiligungsforderung">'[10]Bilanz 2001'!#REF!</definedName>
    <definedName name="Beteiligungsverbindlichkeiten">[9]Bilanz!$G$2083:$G$2091</definedName>
    <definedName name="Betriebserfolg">#REF!</definedName>
    <definedName name="Betriebserfolg_Vorjahr">[11]GuV!#REF!</definedName>
    <definedName name="Betriebsergebnis">[12]Eingabeblatt!$C$35:$E$35</definedName>
    <definedName name="Bew_res_strl">'[10]Bilanz 2001'!#REF!</definedName>
    <definedName name="Bewertungsres">[3]Bilanz!#REF!</definedName>
    <definedName name="Bewertungsres_SL">[8]Salden!$D$33</definedName>
    <definedName name="Bewertungsres_Vorjahr">[3]Bilanz!#REF!</definedName>
    <definedName name="Bewertungsreserve_Anhang">'[10]Bilanz 2001'!#REF!</definedName>
    <definedName name="bezahlte_Vermögensteuer">#REF!</definedName>
    <definedName name="Bezug_12x">#REF!</definedName>
    <definedName name="Bezug_14x">#REF!</definedName>
    <definedName name="Bezugsbereich">OFFSET([19]Berechnung!$A$11:$T$11,0,0,[19]Berechnung!$A$10)</definedName>
    <definedName name="Bezugsbereich1">OFFSET([19]Eingabe!$A$11:$T$11,0,0,[19]Berechnung!$A$10)</definedName>
    <definedName name="Bezugsbereich2">OFFSET([19]Eingabe!$A$11:$BR$11,0,0,[19]Berechnung!$A$10)</definedName>
    <definedName name="Bezugszahl">OFFSET([19]Eingabe!$T$11:$T$11,0,0,[19]Eingabe!$A$6)</definedName>
    <definedName name="Bil_Beginn">'[10]Bilanz 2001'!#REF!</definedName>
    <definedName name="Bil_Dat">[9]Bilanz!$A$1</definedName>
    <definedName name="Bil_Dat_B_Jahr">[20]UBL!#REF!</definedName>
    <definedName name="Bil_Dat_B_Vorjahr">'[10]Bilanz 2001'!#REF!</definedName>
    <definedName name="Bil_Dat_Folgejahr">[9]Bilanz!$E$1</definedName>
    <definedName name="Bil_Dat_Jahr">[21]UBU!#REF!</definedName>
    <definedName name="Bil_Dat_Vorjahr">[21]UBU!#REF!</definedName>
    <definedName name="Bilanz_A4">[3]Bilanz!#REF!</definedName>
    <definedName name="bilanz_Druck">#REF!</definedName>
    <definedName name="Bilanz_Konzern_Druck">#REF!</definedName>
    <definedName name="Bilanzergebnis">[3]Bilanz!#REF!</definedName>
    <definedName name="Bilanzergebnis_SL">[8]Salden!$D$52</definedName>
    <definedName name="Bilanzergebnis_Vorjahr">[3]Bilanz!#REF!</definedName>
    <definedName name="Bilanzgewinn">[3]GuV!#REF!</definedName>
    <definedName name="Bilanzgewinn_Vorjahr">[3]GuV!#REF!</definedName>
    <definedName name="Bilanzstichtag">#REF!</definedName>
    <definedName name="Bilanzsumme" localSheetId="1">'1.2. UiS '!$U$39:$V$40</definedName>
    <definedName name="Bilanzsumme">#REF!</definedName>
    <definedName name="BilBer_Aktiva">#REF!</definedName>
    <definedName name="BilBer_Aufwendungen">#REF!</definedName>
    <definedName name="BilBer_CashFlow">#REF!</definedName>
    <definedName name="BilBer_Entwicklung">#REF!</definedName>
    <definedName name="BilBer_Ertragslage">#REF!</definedName>
    <definedName name="BilBer_Jahr1">#REF!</definedName>
    <definedName name="BilBer_Jahr2">#REF!</definedName>
    <definedName name="BilBer_Jahr3">#REF!</definedName>
    <definedName name="BilBer_Jahr4">#REF!</definedName>
    <definedName name="BilBer_Jahr5">#REF!</definedName>
    <definedName name="BilBer_Jahr6">#REF!</definedName>
    <definedName name="BilBer_Kennzahlen">#REF!</definedName>
    <definedName name="BilBer_Mehrjahre_1">#REF!</definedName>
    <definedName name="BilBer_Mehrjahre_2">#REF!</definedName>
    <definedName name="BilBer_Passiva">#REF!</definedName>
    <definedName name="BilBer_Personal">#REF!</definedName>
    <definedName name="BilBer_URG_1">#REF!</definedName>
    <definedName name="BilBer_URG_2">#REF!</definedName>
    <definedName name="BilBer_Vermögen">#REF!</definedName>
    <definedName name="BilBer_WorkingCap">#REF!</definedName>
    <definedName name="BilBilanzgewinn">[12]Eingabeblatt!$C$16:$E$16</definedName>
    <definedName name="Bruttoinventurwert">#REF!</definedName>
    <definedName name="Buchwertabgang">[12]Nebenrechnungsblatt!$C$68:$E$68</definedName>
    <definedName name="Buchwerte">[12]Eingabeblatt!$C$52:$E$52</definedName>
    <definedName name="Budget_98">#REF!</definedName>
    <definedName name="Budget_99">#REF!</definedName>
    <definedName name="Cash_flow_I">[12]Ergebnisblatt!$C$144:$E$144</definedName>
    <definedName name="Cash_flow_II">[12]Ergebnisblatt!$C$149:$E$149</definedName>
    <definedName name="Cash_flow_III">[12]Ergebnisblatt!$C$151:$E$151</definedName>
    <definedName name="CHFh">[4]KURSE!$B$6</definedName>
    <definedName name="d">[22]Evidenzkonto!$B$7</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_xlnm.Database">#REF!</definedName>
    <definedName name="Datenbank_Eigentum">[23]UBU!#REF!</definedName>
    <definedName name="Datenbank_Graz">[23]UBU!#REF!</definedName>
    <definedName name="Datenbank_Hohenems">[23]UBU!#REF!</definedName>
    <definedName name="Datenbank_Linz">[23]UBU!#REF!</definedName>
    <definedName name="Datenbank_Salzburg">[23]UBU!#REF!</definedName>
    <definedName name="Datenbank_Tirol">[23]UBU!#REF!</definedName>
    <definedName name="Datenbank_Wien">[24]UBU!#REF!</definedName>
    <definedName name="Datum">[25]Stichtag!$B$2</definedName>
    <definedName name="davon_soz_Sicherheit">[9]Bilanz!$H$2119</definedName>
    <definedName name="davon_soz_Sicherheit_Vorjahr">[9]Bilanz!$K$2119</definedName>
    <definedName name="davon_Steuern">[9]Bilanz!$H$2118</definedName>
    <definedName name="davon_Steuern_Vorjahr">[9]Bilanz!$K$2118</definedName>
    <definedName name="DB">#REF!</definedName>
    <definedName name="dddd" hidden="1">#REF!</definedName>
    <definedName name="dfd">'[7]UBU '!#REF!</definedName>
    <definedName name="Disagio">[9]Bilanz!$H$1385</definedName>
    <definedName name="Disagio_SL">[8]Salden!$D$59</definedName>
    <definedName name="Disagio_Vorjahr">[9]Bilanz!$H$1386</definedName>
    <definedName name="dobi">[26]Bilanz!#REF!</definedName>
    <definedName name="_xlnm.Print_Area" localSheetId="0">'1.1. Checkliste'!$D$2:$I$58</definedName>
    <definedName name="_xlnm.Print_Area" localSheetId="1">'1.2. UiS '!$B$1:$M$61</definedName>
    <definedName name="_xlnm.Print_Area" localSheetId="4">'1.4. Checkliste Berechnungen'!$C$2:$E$21</definedName>
    <definedName name="Druckbereich_1">#REF!</definedName>
    <definedName name="DYN">[27]Bilanz!#REF!</definedName>
    <definedName name="DZ_Bgld">#REF!</definedName>
    <definedName name="DZ_Ktn">#REF!</definedName>
    <definedName name="DZ_NÖ">#REF!</definedName>
    <definedName name="DZ_OÖ">#REF!</definedName>
    <definedName name="DZ_Sbg">#REF!</definedName>
    <definedName name="DZ_Stmk">#REF!</definedName>
    <definedName name="DZ_Tirol">#REF!</definedName>
    <definedName name="DZ_Vbg">#REF!</definedName>
    <definedName name="DZ_Wien">#REF!</definedName>
    <definedName name="eig_Ant_AV">[9]Bilanz!$H$842</definedName>
    <definedName name="eig_Ant_AV_SL">[8]Salden!$D$54</definedName>
    <definedName name="eig_Ant_AV_Vorjahr">[9]Bilanz!$H$843</definedName>
    <definedName name="eig_Ant_UV">[9]Bilanz!$H$1294</definedName>
    <definedName name="eig_Ant_UV_SL">[8]Salden!$D$55</definedName>
    <definedName name="eig_Ant_UV_Vorjahr">[9]Bilanz!$H$1295</definedName>
    <definedName name="eigene_Anteile">[3]Bilanz!#REF!</definedName>
    <definedName name="eigene_Anteile_Vorjahr">[3]Bilanz!#REF!</definedName>
    <definedName name="Eigenkapital">[12]Eingabeblatt!$C$17:$E$17</definedName>
    <definedName name="Eigenkapitalrentabilität">#REF!</definedName>
    <definedName name="Eigenleistungen">[3]GuV!#REF!</definedName>
    <definedName name="Eigenleistungen_Vorjahr">[3]GuV!#REF!</definedName>
    <definedName name="Eigenmittel">[12]Eingabeblatt!$C$19:$E$19</definedName>
    <definedName name="Eigenmittelanteil">[12]Ergebnisblatt!$C$103:$E$103</definedName>
    <definedName name="Eigenmittelrentabilität">[12]Ergebnisblatt!$C$113:$E$113</definedName>
    <definedName name="Eingabebereich">#REF!</definedName>
    <definedName name="Eingabewerte">#REF!,#REF!,#REF!,#REF!,#REF!,#REF!,#REF!,#REF!,#REF!,#REF!</definedName>
    <definedName name="eingef_Kapital">[9]Bilanz!$H$1186</definedName>
    <definedName name="eingef_Kapital_kfr">'[10]Bilanz 2001'!#REF!</definedName>
    <definedName name="eingef_kapital_kfr_Vorjahr">'[10]Bilanz 2001'!#REF!</definedName>
    <definedName name="eingef_Kapital_lfr">'[10]Bilanz 2001'!#REF!</definedName>
    <definedName name="eingef_Kapital_lfr_Vorjahr">'[10]Bilanz 2001'!#REF!</definedName>
    <definedName name="eingef_Kapital_SL">[8]Salden!$D$62</definedName>
    <definedName name="eingef_Kapital_Vorjahr">[9]Bilanz!$H$1187</definedName>
    <definedName name="Eintrittsdatum">#REF!</definedName>
    <definedName name="Eintrittsjahr">YEAR(#REF!)</definedName>
    <definedName name="Eintrittsmonat">MONTH(#REF!)</definedName>
    <definedName name="end">[28]Verzinsung!$B$6</definedName>
    <definedName name="ende">[13]Verzinsung!$B$8</definedName>
    <definedName name="EOF">[29]Saldenliste!#REF!</definedName>
    <definedName name="Erfolgsteuern">[12]Eingabeblatt!$C$39:$E$39</definedName>
    <definedName name="Erg_überr">'[8]Gewinn- und Verlustrechnung'!$C$407</definedName>
    <definedName name="Erg_überr_Vorjahr">'[10]G &amp; V  2001'!#REF!</definedName>
    <definedName name="Ergebnis" localSheetId="1">'1.2. UiS '!$U$5:$V$8</definedName>
    <definedName name="Ergebnis">#REF!</definedName>
    <definedName name="erh_Anz">[3]Bilanz!#REF!</definedName>
    <definedName name="erh_Anz_besich">'[10]Bilanz 2001'!#REF!</definedName>
    <definedName name="erh_Anz_besich_Vorjahr">'[10]Bilanz 2001'!#REF!</definedName>
    <definedName name="erh_Anz_kfr">'[10]Bilanz 2001'!#REF!</definedName>
    <definedName name="erh_Anz_kfr_Vorjahr">'[10]Bilanz 2001'!#REF!</definedName>
    <definedName name="erh_Anz_lfr">'[10]Bilanz 2001'!#REF!</definedName>
    <definedName name="erh_Anz_lfr_Vorjahr">'[10]Bilanz 2001'!#REF!</definedName>
    <definedName name="erh_Anz_SL">[8]Salden!$D$45</definedName>
    <definedName name="erh_Anz_Vorjahr">[3]Bilanz!#REF!</definedName>
    <definedName name="erh_Anz_Vorräte">'[10]Bilanz 2001'!#REF!</definedName>
    <definedName name="erh_Anz_Vorräte_Vorjahr">[9]Bilanz!$H$871</definedName>
    <definedName name="Erh_Verm_B">[3]GuV!#REF!</definedName>
    <definedName name="Erh_Verm_B_Vj">[3]GuV!#REF!</definedName>
    <definedName name="Erl_Ausland">'[10]G &amp; V  2001'!#REF!</definedName>
    <definedName name="Erl_Ausland_Vorjahr">'[10]G &amp; V  2001'!#REF!</definedName>
    <definedName name="Erl_Inland">'[10]G &amp; V  2001'!#REF!</definedName>
    <definedName name="Erl_Inland_Vorjahr">'[10]G &amp; V  2001'!#REF!</definedName>
    <definedName name="Erl_schmäl">'[10]G &amp; V  2001'!#REF!</definedName>
    <definedName name="Erl_schmäl_Vorjahr">'[10]G &amp; V  2001'!#REF!</definedName>
    <definedName name="Erläuterungen_Bilanz">[3]Bilanz!#REF!</definedName>
    <definedName name="Erläuterungen_zur_GuV">[3]GuV!#REF!</definedName>
    <definedName name="Ermittlung" localSheetId="1">'1.2. UiS '!$C$26</definedName>
    <definedName name="Ermittlung">#REF!</definedName>
    <definedName name="Ertr_Abgang_Finanz">[11]GuV!#REF!</definedName>
    <definedName name="Ertr_Abgang_Finanz_Vorjahr">[11]GuV!#REF!</definedName>
    <definedName name="Ertr_Anlagenabgang">[3]GuV!#REF!</definedName>
    <definedName name="Ertr_Anlagenabgang_Vorjahr">[3]GuV!#REF!</definedName>
    <definedName name="Ertr_Aufl_Rück">[3]GuV!#REF!</definedName>
    <definedName name="Ertr_Auflrückstellungen">[3]GuV!#REF!</definedName>
    <definedName name="Ertr_Auflrückstellungen_Vorjahr">[3]GuV!#REF!</definedName>
    <definedName name="Ertr_Beteiligungen">[11]GuV!#REF!</definedName>
    <definedName name="Ertr_Beteiligungen_Vorjahr">[11]GuV!#REF!</definedName>
    <definedName name="Ertr_übrige">[3]GuV!#REF!</definedName>
    <definedName name="Ertr_übrige_Vorjahr">[3]GuV!#REF!</definedName>
    <definedName name="Ertr_Wertp_Ausleih">[17]Zentral!$C$251</definedName>
    <definedName name="Ertr_Wertp_Ausleih_Vorjahr">'[10]G &amp; V  2001'!#REF!</definedName>
    <definedName name="Erträge_assoziiert">[3]GuV!#REF!</definedName>
    <definedName name="Erträge_assoziiert_Vj">[3]GuV!#REF!</definedName>
    <definedName name="Ertragsteuern">[3]GuV!#REF!</definedName>
    <definedName name="Ertragsteuern_Vorjahr">[3]GuV!#REF!</definedName>
    <definedName name="ESTAND">#REF!</definedName>
    <definedName name="EUR">#REF!</definedName>
    <definedName name="Euro">#REF!</definedName>
    <definedName name="Eventualforderungen">[3]Bilanz!#REF!</definedName>
    <definedName name="Eventualforderungen_Vj">[3]Bilanz!#REF!</definedName>
    <definedName name="fd">[2]Saldenliste!#REF!</definedName>
    <definedName name="Fehlbetrag">[3]Bilanz!#REF!</definedName>
    <definedName name="Fehlbetrag_Vorjahr">[3]Bilanz!#REF!</definedName>
    <definedName name="Fehlbeträge">#REF!</definedName>
    <definedName name="Fertig_Waren">[3]Bilanz!#REF!</definedName>
    <definedName name="Fertig_Waren_SL">[8]Salden!$D$17</definedName>
    <definedName name="Fertig_Waren_Vorjahr">[3]Bilanz!#REF!</definedName>
    <definedName name="ffbetrag">#REF!</definedName>
    <definedName name="fff">[28]Stichtag!$B$2</definedName>
    <definedName name="Filter_Name">#REF!</definedName>
    <definedName name="Finanzanlagen">[3]Bilanz!#REF!</definedName>
    <definedName name="Finanzanlagen_Vorjahr">[3]Bilanz!#REF!</definedName>
    <definedName name="Finanzerfolg">[11]GuV!#REF!</definedName>
    <definedName name="Finanzerfolg_Vorjahr">[11]GuV!#REF!</definedName>
    <definedName name="Finanzergebnis">[12]Eingabeblatt!$C$38:$E$38</definedName>
    <definedName name="Firmenwert">[3]Bilanz!#REF!</definedName>
    <definedName name="Firmenwert_SL">[8]Salden!$D$3</definedName>
    <definedName name="Firmenwert_Vorjahr">[3]Bilanz!#REF!</definedName>
    <definedName name="Ford_Bet">[3]Bilanz!#REF!</definedName>
    <definedName name="Ford_Bet_kfr">'[10]Bilanz 2001'!#REF!</definedName>
    <definedName name="Ford_Bet_kfr_Vorjahr">'[10]Bilanz 2001'!#REF!</definedName>
    <definedName name="Ford_Bet_lfr">[17]Zentral!$G$1187</definedName>
    <definedName name="Ford_Bet_lfr_Vorjahr">'[10]Bilanz 2001'!#REF!</definedName>
    <definedName name="Ford_Bet_SL">[8]Salden!$D$22</definedName>
    <definedName name="Ford_Bet_Vorjahr">[3]Bilanz!#REF!</definedName>
    <definedName name="Ford_LL_kfr">[9]Bilanz!$G$1052</definedName>
    <definedName name="Ford_LL_kfr_Vorjahr">[9]Bilanz!$H$1052</definedName>
    <definedName name="Ford_LL_lfr">[9]Bilanz!$G$1053</definedName>
    <definedName name="Ford_LL_lfr_Vorjahr">[9]Bilanz!$H$1053</definedName>
    <definedName name="Ford_verbUnt">[3]Bilanz!#REF!</definedName>
    <definedName name="Ford_verbUnt_kfr">'[10]Bilanz 2001'!#REF!</definedName>
    <definedName name="Ford_verbUnt_kfr_Vorjahr">'[10]Bilanz 2001'!#REF!</definedName>
    <definedName name="Ford_verbUnt_lfr">[17]Zentral!$G$1148</definedName>
    <definedName name="Ford_verbUnt_lfr_Vorjahr">'[10]Bilanz 2001'!#REF!</definedName>
    <definedName name="Ford_verbUnt_SL">[8]Salden!$D$21</definedName>
    <definedName name="Ford_verbUnt_Vorjahr">[3]Bilanz!#REF!</definedName>
    <definedName name="Forderungen">[12]Eingabeblatt!$C$9:$E$9</definedName>
    <definedName name="Forderungsspiegel_Druck">[30]Darlehen!#REF!</definedName>
    <definedName name="Format">#REF!</definedName>
    <definedName name="Frage1" localSheetId="1">'1.2. UiS '!$M$11</definedName>
    <definedName name="Frage1">#REF!</definedName>
    <definedName name="Frage2" localSheetId="1">'1.2. UiS '!$M$18</definedName>
    <definedName name="Frage2">#REF!</definedName>
    <definedName name="Frage3" localSheetId="1">'1.2. UiS '!$E$31:$I$33</definedName>
    <definedName name="Frage3">#REF!</definedName>
    <definedName name="Frage4" localSheetId="1">'1.2. UiS '!$M$37</definedName>
    <definedName name="Frage4">#REF!</definedName>
    <definedName name="Frage5" localSheetId="1">'1.2. UiS '!$M$39</definedName>
    <definedName name="Frage5">#REF!</definedName>
    <definedName name="Frage6" localSheetId="1">'1.2. UiS '!$E$50:$F$52</definedName>
    <definedName name="Frage6">#REF!</definedName>
    <definedName name="Frau_Geb">[31]Pensionierungsdaten!$F$9:$F$68</definedName>
    <definedName name="Frau_Jahre">[31]Pensionierungsdaten!$G$9:$G$68</definedName>
    <definedName name="Frau_Monate">[31]Pensionierungsdaten!$H$9:$H$68</definedName>
    <definedName name="Fremdkapital">[12]Nebenrechnungsblatt!$C$35:$E$35</definedName>
    <definedName name="Fünfjahresplan">#REF!</definedName>
    <definedName name="G">[3]Bilanz!#REF!</definedName>
    <definedName name="Garantien">#REF!</definedName>
    <definedName name="gebund_Rückl">[3]Bilanz!#REF!</definedName>
    <definedName name="gebund_Rückl_Vorjahr">'[32]Bilanz und Erläuterungen'!#REF!</definedName>
    <definedName name="Geburtsdatum">#REF!</definedName>
    <definedName name="Geburtsjahr">YEAR(#REF!)</definedName>
    <definedName name="Gehälter">[3]GuV!#REF!</definedName>
    <definedName name="Gehälter_Vorjahr">[3]GuV!#REF!</definedName>
    <definedName name="gel_Anz_Vorräte">[3]Bilanz!#REF!</definedName>
    <definedName name="gel_Anz_Vorräte_SL">[8]Salden!$D$19</definedName>
    <definedName name="gel_Anz_Vorräte_Vorjahr">[3]Bilanz!#REF!</definedName>
    <definedName name="Gesamt">#REF!</definedName>
    <definedName name="Gesamtjahre">#REF!</definedName>
    <definedName name="Gesellschaft2">'[33]Bilanz und Erläuterungen'!#REF!</definedName>
    <definedName name="gesetzl_Rückl">[3]Bilanz!#REF!</definedName>
    <definedName name="gesetzl_Rückl_Vorjahr">[3]Bilanz!#REF!</definedName>
    <definedName name="Gew_Rückl_eigAnt">[9]Bilanz!$H$1486</definedName>
    <definedName name="Gew_Rückl_eigAnt_Vorjahr">[9]Bilanz!$C$1486</definedName>
    <definedName name="Gewerbesteuer">#REF!</definedName>
    <definedName name="Gewinn_Abg_FAV">'[10]G &amp; V  2001'!#REF!</definedName>
    <definedName name="Gewinn_Abg_FAV_Vorjahr">'[10]G &amp; V  2001'!#REF!</definedName>
    <definedName name="Gewinn_Abg_SAV">'[10]G &amp; V  2001'!#REF!</definedName>
    <definedName name="Gewinn_Abg_SAV_Vorjahr">'[10]G &amp; V  2001'!#REF!</definedName>
    <definedName name="Gewinnrücklagen">[3]Bilanz!#REF!</definedName>
    <definedName name="Gewinnrücklagen_SL">[8]Salden!$D$30</definedName>
    <definedName name="Gewinnrücklagen_Vorjahr">[3]Bilanz!#REF!</definedName>
    <definedName name="Gewinnrücklagenzuführung">[3]Bilanz!#REF!</definedName>
    <definedName name="Gewinnvortrag">[3]GuV!#REF!</definedName>
    <definedName name="Gewinnvortrag_Vorjahr">[3]GuV!#REF!</definedName>
    <definedName name="gewöhnl_Ergebnis">[3]GuV!#REF!</definedName>
    <definedName name="gewöhnl_Ergebnis_Vorjahr">[3]GuV!#REF!</definedName>
    <definedName name="GL">#REF!</definedName>
    <definedName name="GL_2">#REF!</definedName>
    <definedName name="gliederung">[29]Saldenliste!#REF!</definedName>
    <definedName name="Grundstücke">[9]Bilanz!$H$301</definedName>
    <definedName name="Grundstücke_Beträge">'[15]Bilanz und Erläuterungen'!#REF!</definedName>
    <definedName name="Grundstücke_SL">[8]Salden!$D$5</definedName>
    <definedName name="Grundstücke_Vorjahr">[9]Bilanz!$H$302</definedName>
    <definedName name="Grundwert">[9]Bilanz!$E$304</definedName>
    <definedName name="Grundwert_Vorjahr">[9]Bilanz!$E$305</definedName>
    <definedName name="gth">#REF!</definedName>
    <definedName name="GuV_Jahr">[34]Finanzamt2000!#REF!</definedName>
    <definedName name="GuV_Jahr_o_Leerz">'[8]Gewinn- und Verlustrechnung'!$C$2</definedName>
    <definedName name="GuV_Vorjahr">[34]Finanzamt2000!#REF!</definedName>
    <definedName name="GuV_Vorjahr_o_Leerz">'[8]Gewinn- und Verlustrechnung'!$D$2</definedName>
    <definedName name="GuVBilanzgewinn">[12]Eingabeblatt!$C$43:$E$43</definedName>
    <definedName name="GV_Beginn">'[10]G &amp; V  2001'!#REF!</definedName>
    <definedName name="GVH">[27]Bilanz!#REF!</definedName>
    <definedName name="Gwhinzu">#REF!</definedName>
    <definedName name="Gwkürzung">#REF!</definedName>
    <definedName name="Haftungen">[3]Bilanz!#REF!</definedName>
    <definedName name="Haftungen_Anhang">'[10]Bilanz 2001'!#REF!</definedName>
    <definedName name="Haftungen_Vj">[3]Bilanz!#REF!</definedName>
    <definedName name="Haftungen_Vorjahr">'[35]Konzernbilanz 1.1.1996'!#REF!</definedName>
    <definedName name="Hauptprüfung">#REF!</definedName>
    <definedName name="HEUER">[27]Stammdaten!$G$10</definedName>
    <definedName name="Hinzu_Kürzungen">#REF!</definedName>
    <definedName name="Hist_Abg_Anl_Bau">'[10]Bilanz 2001'!#REF!</definedName>
    <definedName name="Hist_Abg_Ant_verb">'[10]Bilanz 2001'!#REF!</definedName>
    <definedName name="Hist_Abg_Anz_imm">'[10]Bilanz 2001'!#REF!</definedName>
    <definedName name="Hist_Abg_Ausl_Bet">'[10]Bilanz 2001'!#REF!</definedName>
    <definedName name="Hist_Abg_Ausl_verb">'[10]Bilanz 2001'!#REF!</definedName>
    <definedName name="Hist_Abg_Bet">'[10]Bilanz 2001'!#REF!</definedName>
    <definedName name="Hist_Abg_BGA">'[10]Bilanz 2001'!#REF!</definedName>
    <definedName name="Hist_Abg_eig_Ant">'[10]Bilanz 2001'!#REF!</definedName>
    <definedName name="Hist_Abg_Fus_Anl_Bau">'[10]Bilanz 2001'!#REF!</definedName>
    <definedName name="Hist_Abg_Fus_Ant_verb">'[10]Bilanz 2001'!#REF!</definedName>
    <definedName name="Hist_Abg_Fus_Anz_imm">'[10]Bilanz 2001'!#REF!</definedName>
    <definedName name="Hist_Abg_Fus_Ausl_Bet">'[10]Bilanz 2001'!#REF!</definedName>
    <definedName name="Hist_Abg_Fus_Ausl_verb">'[10]Bilanz 2001'!#REF!</definedName>
    <definedName name="Hist_Abg_Fus_Bet">'[10]Bilanz 2001'!#REF!</definedName>
    <definedName name="Hist_Abg_Fus_BGA">'[10]Bilanz 2001'!#REF!</definedName>
    <definedName name="Hist_Abg_Fus_eig_Ant">'[10]Bilanz 2001'!#REF!</definedName>
    <definedName name="Hist_Abg_Fus_FW">'[10]Bilanz 2001'!#REF!</definedName>
    <definedName name="Hist_Abg_Fus_Grundst">'[10]Bilanz 2001'!#REF!</definedName>
    <definedName name="Hist_Abg_Fus_IuE">'[10]Bilanz 2001'!#REF!</definedName>
    <definedName name="Hist_Abg_Fus_Konz">'[10]Bilanz 2001'!#REF!</definedName>
    <definedName name="Hist_Abg_Fus_sonst_Ausl">'[10]Bilanz 2001'!#REF!</definedName>
    <definedName name="Hist_Abg_Fus_techn_Anl">'[10]Bilanz 2001'!#REF!</definedName>
    <definedName name="Hist_Abg_Fus_Umgr_Mw">'[10]Bilanz 2001'!#REF!</definedName>
    <definedName name="Hist_Abg_Fus_Wertp">'[10]Bilanz 2001'!#REF!</definedName>
    <definedName name="Hist_Abg_FW">'[10]Bilanz 2001'!#REF!</definedName>
    <definedName name="Hist_Abg_Grundst">'[10]Bilanz 2001'!#REF!</definedName>
    <definedName name="Hist_Abg_IuE">'[10]Bilanz 2001'!#REF!</definedName>
    <definedName name="Hist_Abg_Konz">'[10]Bilanz 2001'!#REF!</definedName>
    <definedName name="Hist_Abg_sonst_Ausl">'[10]Bilanz 2001'!#REF!</definedName>
    <definedName name="Hist_Abg_techn_Anl">'[10]Bilanz 2001'!#REF!</definedName>
    <definedName name="Hist_Abg_Umgr_Mw">'[10]Bilanz 2001'!#REF!</definedName>
    <definedName name="Hist_Abg_Wertp">'[10]Bilanz 2001'!#REF!</definedName>
    <definedName name="Hist_Ubu_Abg_Anl_Bau">'[10]Bilanz 2001'!#REF!</definedName>
    <definedName name="Hist_Ubu_Abg_Ant_verb">'[10]Bilanz 2001'!#REF!</definedName>
    <definedName name="Hist_Ubu_Abg_Anz_imm">'[10]Bilanz 2001'!#REF!</definedName>
    <definedName name="Hist_Ubu_Abg_Ausl_Bet">'[10]Bilanz 2001'!#REF!</definedName>
    <definedName name="Hist_Ubu_Abg_Ausl_verb">'[10]Bilanz 2001'!#REF!</definedName>
    <definedName name="Hist_Ubu_Abg_Bet">'[10]Bilanz 2001'!#REF!</definedName>
    <definedName name="Hist_Ubu_Abg_BGA">'[10]Bilanz 2001'!#REF!</definedName>
    <definedName name="Hist_Ubu_Abg_eig_Ant">'[10]Bilanz 2001'!#REF!</definedName>
    <definedName name="Hist_Ubu_Abg_FW">'[10]Bilanz 2001'!#REF!</definedName>
    <definedName name="Hist_Ubu_Abg_Grundst">'[10]Bilanz 2001'!#REF!</definedName>
    <definedName name="Hist_Ubu_Abg_IuE">'[10]Bilanz 2001'!#REF!</definedName>
    <definedName name="Hist_Ubu_Abg_Konz">'[10]Bilanz 2001'!#REF!</definedName>
    <definedName name="Hist_Ubu_Abg_sonst_Ausl">'[10]Bilanz 2001'!#REF!</definedName>
    <definedName name="Hist_Ubu_Abg_techn_Anl">'[10]Bilanz 2001'!#REF!</definedName>
    <definedName name="Hist_Ubu_Abg_Umgr_Mw">'[10]Bilanz 2001'!#REF!</definedName>
    <definedName name="Hist_Ubu_Abg_Wertp">'[10]Bilanz 2001'!#REF!</definedName>
    <definedName name="Hist_Ubu_Zug_Anl_Bau">'[10]Bilanz 2001'!#REF!</definedName>
    <definedName name="Hist_Ubu_Zug_Ant_verb">'[10]Bilanz 2001'!#REF!</definedName>
    <definedName name="Hist_Ubu_Zug_Anz_imm">'[10]Bilanz 2001'!#REF!</definedName>
    <definedName name="Hist_Ubu_Zug_Ausl_Bet">'[10]Bilanz 2001'!#REF!</definedName>
    <definedName name="Hist_Ubu_Zug_Ausl_verb">'[10]Bilanz 2001'!#REF!</definedName>
    <definedName name="Hist_Ubu_Zug_Bet">'[10]Bilanz 2001'!#REF!</definedName>
    <definedName name="Hist_Ubu_Zug_BGA">'[10]Bilanz 2001'!#REF!</definedName>
    <definedName name="Hist_Ubu_Zug_eig_Ant">'[10]Bilanz 2001'!#REF!</definedName>
    <definedName name="Hist_Ubu_Zug_FW">'[10]Bilanz 2001'!#REF!</definedName>
    <definedName name="Hist_Ubu_Zug_Grundst">'[10]Bilanz 2001'!#REF!</definedName>
    <definedName name="Hist_Ubu_Zug_IuE">'[10]Bilanz 2001'!#REF!</definedName>
    <definedName name="Hist_Ubu_Zug_Konz">'[10]Bilanz 2001'!#REF!</definedName>
    <definedName name="Hist_Ubu_Zug_sonst_Ausl">'[10]Bilanz 2001'!#REF!</definedName>
    <definedName name="Hist_Ubu_Zug_techn_Anl">'[10]Bilanz 2001'!#REF!</definedName>
    <definedName name="Hist_Ubu_Zug_Umgr_Mw">'[10]Bilanz 2001'!#REF!</definedName>
    <definedName name="Hist_Ubu_Zug_Wertp">'[10]Bilanz 2001'!#REF!</definedName>
    <definedName name="Hist_Zug_Fus_Anl_Bau">'[10]Bilanz 2001'!#REF!</definedName>
    <definedName name="Hist_Zug_Fus_Ant_verb">'[10]Bilanz 2001'!#REF!</definedName>
    <definedName name="Hist_Zug_Fus_Anz_imm">'[10]Bilanz 2001'!#REF!</definedName>
    <definedName name="Hist_Zug_Fus_Aufw_IuE">'[10]Bilanz 2001'!#REF!</definedName>
    <definedName name="Hist_Zug_Fus_Ausl_Bet">'[10]Bilanz 2001'!#REF!</definedName>
    <definedName name="Hist_Zug_Fus_Ausl_verb">'[10]Bilanz 2001'!#REF!</definedName>
    <definedName name="Hist_Zug_Fus_Bet">'[10]Bilanz 2001'!#REF!</definedName>
    <definedName name="Hist_Zug_Fus_BGA">'[10]Bilanz 2001'!#REF!</definedName>
    <definedName name="Hist_Zug_Fus_eig_Ant">'[10]Bilanz 2001'!#REF!</definedName>
    <definedName name="Hist_Zug_Fus_FW">'[10]Bilanz 2001'!#REF!</definedName>
    <definedName name="Hist_Zug_Fus_Grundst">'[10]Bilanz 2001'!#REF!</definedName>
    <definedName name="Hist_Zug_Fus_Konz">'[10]Bilanz 2001'!#REF!</definedName>
    <definedName name="Hist_Zug_Fus_sonst_Ausl">'[10]Bilanz 2001'!#REF!</definedName>
    <definedName name="Hist_Zug_Fus_techn_Anl">'[10]Bilanz 2001'!#REF!</definedName>
    <definedName name="Hist_Zug_Fus_Umgr_Mw">'[10]Bilanz 2001'!#REF!</definedName>
    <definedName name="Hist_Zug_Fus_Wertp">'[10]Bilanz 2001'!#REF!</definedName>
    <definedName name="hrl_Erg_MWR">#REF!</definedName>
    <definedName name="i">[36]Abzinsung!$B$6</definedName>
    <definedName name="ICF">'[15]Wirtschaftliche Verhältnisse'!#REF!</definedName>
    <definedName name="ICF_Vorjahr">'[15]Wirtschaftliche Verhältnisse'!#REF!</definedName>
    <definedName name="IFB">[3]Bilanz!#REF!</definedName>
    <definedName name="IFB_Anhang">'[10]Bilanz 2001'!#REF!</definedName>
    <definedName name="IFB_SL">[8]Salden!$D$35</definedName>
    <definedName name="IFB_Verluste">#REF!</definedName>
    <definedName name="IFB_Vorjahr">[3]Bilanz!#REF!</definedName>
    <definedName name="Imm_Verm">[3]Bilanz!#REF!</definedName>
    <definedName name="Immat_Verm_Vorjahr">[3]Bilanz!#REF!</definedName>
    <definedName name="in_Bau">[3]Bilanz!#REF!</definedName>
    <definedName name="in_Bau_SL">[8]Salden!$D$8</definedName>
    <definedName name="in_Bau_Vorjahr">[3]Bilanz!#REF!</definedName>
    <definedName name="Ingangsetzung">'[10]Bilanz 2001'!#REF!</definedName>
    <definedName name="Ingangsetzung_SL">[8]Salden!$D$53</definedName>
    <definedName name="Ingangsetzung_Vorjahr">[9]Bilanz!$H$21</definedName>
    <definedName name="Ingangsetzungsaufw">[3]Bilanz!#REF!</definedName>
    <definedName name="Ingangsetzungsaufw_Vj">[3]Bilanz!#REF!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44048.2806712963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L">[3]Bilanz!#REF!</definedName>
    <definedName name="IRL_Anhang">'[10]Bilanz 2001'!#REF!</definedName>
    <definedName name="IRL_SL">[37]Salden!$D$34</definedName>
    <definedName name="IRL_Vorjahr">[3]Bilanz!#REF!</definedName>
    <definedName name="Ist_97">#REF!</definedName>
    <definedName name="Ist_98">#REF!</definedName>
    <definedName name="Jahr">#REF!</definedName>
    <definedName name="jahre">#REF!</definedName>
    <definedName name="Jahresergebnis">[3]GuV!#REF!</definedName>
    <definedName name="Jahresergebnis_Vorjahr">[3]GuV!#REF!</definedName>
    <definedName name="Jahresgewinn">[3]GuV!#REF!</definedName>
    <definedName name="Jahresgewinn_Vorjahr">[3]GuV!#REF!</definedName>
    <definedName name="Jahresüberschuß">[12]Eingabeblatt!$C$40:$E$40</definedName>
    <definedName name="Jahresüberschußanteil">[12]Ergebnisblatt!$C$98:$E$98</definedName>
    <definedName name="janein" localSheetId="1">'1.2. UiS '!$U$10:$U$11</definedName>
    <definedName name="janein">#REF!</definedName>
    <definedName name="Jubgeld">#REF!</definedName>
    <definedName name="Jubiläum_1_Anspruch">#REF!</definedName>
    <definedName name="Jubiläum_1_Jahre">#REF!</definedName>
    <definedName name="Jubiläum_1993">#REF!</definedName>
    <definedName name="Jubiläum_1998">#REF!</definedName>
    <definedName name="Jubiläum_2_Anspruch">#REF!</definedName>
    <definedName name="Jubiläum_2_Jahre">#REF!</definedName>
    <definedName name="Jubiläum_3_Anspruch">#REF!</definedName>
    <definedName name="Jubiläum_3_Jahre">#REF!</definedName>
    <definedName name="Jubiläum_4_Anspruch">#REF!</definedName>
    <definedName name="Jubiläum_4_Jahre">#REF!</definedName>
    <definedName name="Jubiläum_93">#REF!</definedName>
    <definedName name="Jubiläumsgeld">'[38]Notwendige Unterlagen'!$C$14:$C$15,'[38]Notwendige Unterlagen'!#REF!</definedName>
    <definedName name="Jubiläumsgelderrückstellung">#REF!</definedName>
    <definedName name="Kap_RL">[3]Bilanz!#REF!</definedName>
    <definedName name="Kap_RL_SL">[8]Salden!$D$29</definedName>
    <definedName name="Kap_RL_Vorjahr">[3]Bilanz!#REF!</definedName>
    <definedName name="Kap_Rückl_eigAnt">[9]Bilanz!$H$1445</definedName>
    <definedName name="Kap_Rückl_eigAnt_Vorjahr">[9]Bilanz!$C$1445</definedName>
    <definedName name="Kapital">[12]Eingabeblatt!$C$26:$E$26</definedName>
    <definedName name="Kapitalgewinn">[12]Ergebnisblatt!$C$69:$E$69</definedName>
    <definedName name="Kassa">[12]Eingabeblatt!$C$10:$E$10</definedName>
    <definedName name="Kassa_Bank">[3]Bilanz!#REF!</definedName>
    <definedName name="Kassa_Bank_SL">[18]Salden!$D$26</definedName>
    <definedName name="Kassa_Bank_Vorjahr">[3]Bilanz!#REF!</definedName>
    <definedName name="Kassa_verb">'[39]Bilanz und Erläuterungen'!#REF!</definedName>
    <definedName name="Kassa_verb_Vorjahr">'[10]Bilanz 2001'!#REF!</definedName>
    <definedName name="KfrFremdkapital">[12]Nebenrechnungsblatt!$C$8:$E$8</definedName>
    <definedName name="kfrVerbindlichkeiten">[12]Eingabeblatt!$C$24:$E$24</definedName>
    <definedName name="KfzHZR">#REF!</definedName>
    <definedName name="Khinzu">#REF!</definedName>
    <definedName name="Kkürzung">#REF!</definedName>
    <definedName name="KMU_Ergebnis" localSheetId="1">'1.2. UiS '!$U$42:$V$44</definedName>
    <definedName name="KMU_Ergebnis">#REF!</definedName>
    <definedName name="knege">[27]Bilanz!#REF!</definedName>
    <definedName name="KommSt">#REF!</definedName>
    <definedName name="Kontrollsummen_GUV">[3]GuV!#REF!</definedName>
    <definedName name="Konz_Finanzford">[9]Bilanz!$G$1079:$G$1080</definedName>
    <definedName name="Konz_Finanzford_Vorjahr">[9]Bilanz!$H$1079:$H$1080</definedName>
    <definedName name="Konz_Ford_LL">[9]Bilanz!$G$1075:$G$1076</definedName>
    <definedName name="Konz_Ford_LL_Vorjahr">[9]Bilanz!$H$1075:$H$1076</definedName>
    <definedName name="Konz_soFord">[9]Bilanz!$G$1077:$G$1078</definedName>
    <definedName name="Konz_soFord_Vorjahr">[9]Bilanz!$H$1077:$H$1078</definedName>
    <definedName name="Konzernforderungen">'[10]Bilanz 2001'!#REF!</definedName>
    <definedName name="Konzernverbindlichkeiten">[9]Bilanz!$G$2043:$G$2051</definedName>
    <definedName name="Konzessionen_Rechte">[3]Bilanz!#REF!</definedName>
    <definedName name="Konzessionen_Rechte_SL">[8]Salden!$D$2</definedName>
    <definedName name="Konzessionen_Rechte_Vorjahr">[3]Bilanz!#REF!</definedName>
    <definedName name="Kopf">[12]Ergebnisblatt!$B$8:$E$8</definedName>
    <definedName name="kopfzeile">#REF!</definedName>
    <definedName name="Körperschaftsteuer">#REF!</definedName>
    <definedName name="KÖSt">#REF!</definedName>
    <definedName name="KÖSt_Rst">#REF!</definedName>
    <definedName name="KÖSt_VZ">#REF!</definedName>
    <definedName name="KöstSatz.">#REF!</definedName>
    <definedName name="KtoNr">#REF!</definedName>
    <definedName name="kurs">#REF!</definedName>
    <definedName name="kurt">'[10]Bilanz 2001'!#REF!</definedName>
    <definedName name="kurzÖffnungstag">TEXT([40]Parameter!$B$10,"T.M.JJJJ")</definedName>
    <definedName name="laufzeit">#REF!</definedName>
    <definedName name="Leasing_HZR">#REF!</definedName>
    <definedName name="lek1_8">#REF!</definedName>
    <definedName name="Letzte_Zeile">[3]Bilanz!#REF!</definedName>
    <definedName name="Leveragefaktor">[12]Ergebnisblatt!$C$108:$E$108</definedName>
    <definedName name="lfrFremdkapital">[12]Nebenrechnungsblatt!$C$24:$E$24</definedName>
    <definedName name="LfrKapital">[12]Nebenrechnungsblatt!$C$14:$E$14</definedName>
    <definedName name="lfrVerbindlichkeiten">[12]Eingabeblatt!$C$23:$E$23</definedName>
    <definedName name="Lieferforderungen">[3]Bilanz!#REF!</definedName>
    <definedName name="Lieferforderungen_SL">[8]Salden!$D$20</definedName>
    <definedName name="Lieferforderungen_Vorjahr">[3]Bilanz!#REF!</definedName>
    <definedName name="Lieferverb">[3]Bilanz!#REF!</definedName>
    <definedName name="Lieferverb_SL">[8]Salden!$D$46</definedName>
    <definedName name="Lieferverb_Vorjahr">[3]Bilanz!#REF!</definedName>
    <definedName name="LNK">#REF!</definedName>
    <definedName name="Löhne">[3]GuV!#REF!</definedName>
    <definedName name="Löhne_Vorjahr">[3]GuV!#REF!</definedName>
    <definedName name="Lohnnebenkosten">#REF!</definedName>
    <definedName name="Mann_Geb">[31]Pensionierungsdaten!$B$9:$B$58</definedName>
    <definedName name="Mann_Jahre">[31]Pensionierungsdaten!$C$9:$C$58</definedName>
    <definedName name="Mann_Monate">[31]Pensionierungsdaten!$D$9:$D$58</definedName>
    <definedName name="Maschinen">[3]Bilanz!#REF!</definedName>
    <definedName name="Maschinen_SL">[8]Salden!$D$6</definedName>
    <definedName name="Maschinen_Vorjahr">[3]Bilanz!#REF!</definedName>
    <definedName name="Material_gesamt">'[10]G &amp; V  2001'!#REF!</definedName>
    <definedName name="Material_gesamt_Vorjahr">'[10]G &amp; V  2001'!#REF!</definedName>
    <definedName name="Materialaufwand">[3]GuV!#REF!</definedName>
    <definedName name="Materialaufwand_Vorjahr">[3]GuV!#REF!</definedName>
    <definedName name="Mehr_Sockel_betrag">#REF!</definedName>
    <definedName name="Mitarbeiter" localSheetId="1">'1.2. UiS '!$U$33:$V$34</definedName>
    <definedName name="Mitarbeiter">#REF!</definedName>
    <definedName name="Monat">#REF!</definedName>
    <definedName name="MWR">#REF!</definedName>
    <definedName name="MWR_PKW">#REF!</definedName>
    <definedName name="N_GBMG">#REF!</definedName>
    <definedName name="Nebenrechnungsbereich">#REF!</definedName>
    <definedName name="Nennbetrag">[9]Bilanz!$H$1422</definedName>
    <definedName name="Nennbetrag_Vorjahr">[9]Bilanz!$H$1423</definedName>
    <definedName name="Nennkapital">[12]Eingabeblatt!$C$14:$E$14</definedName>
    <definedName name="NetWorkingCapital">[12]Nebenrechnungsblatt!$C$43:$E$43</definedName>
    <definedName name="neu">[41]Stichtag!$B$2</definedName>
    <definedName name="nicht_abg_Leistungen">[3]Bilanz!#REF!</definedName>
    <definedName name="nicht_abg_Leistungen_SL">[8]Salden!$D$18</definedName>
    <definedName name="nicht_abg_Leistungen_Vorjahr">[3]Bilanz!#REF!</definedName>
    <definedName name="nichtgeb_Rückl">[3]Bilanz!#REF!</definedName>
    <definedName name="nichtgeb_Rückl_Vorjahr">[3]Bilanz!#REF!</definedName>
    <definedName name="pass_Steuerabgr">[9]Bilanz!$H$1850</definedName>
    <definedName name="pass_Steuerabgr_SL">[8]Salden!$D$57</definedName>
    <definedName name="pass_Steuerabgr_Vorjahr">[9]Bilanz!$H$1851</definedName>
    <definedName name="Passiva">[3]Bilanz!#REF!</definedName>
    <definedName name="Pauschalabschlag">#REF!</definedName>
    <definedName name="Pens_rst">[3]Bilanz!#REF!</definedName>
    <definedName name="Pens_rst_SL">[8]Salden!$D$40</definedName>
    <definedName name="Pens_rst_strl">'[10]Bilanz 2001'!#REF!</definedName>
    <definedName name="Pens_rst_strl_Vorjahr">'[10]Bilanz 2001'!#REF!</definedName>
    <definedName name="Pens_rst_Vorjahr">[3]Bilanz!#REF!</definedName>
    <definedName name="Pens_Zusage">'[10]Bilanz 2001'!#REF!</definedName>
    <definedName name="Pension">#REF!</definedName>
    <definedName name="Pension_Eingabe">#REF!</definedName>
    <definedName name="Pension_Vorjahr">'[10]G &amp; V  2001'!#REF!</definedName>
    <definedName name="Pensionierung_Frau">#REF!</definedName>
    <definedName name="Pensionierung_Mann">#REF!</definedName>
    <definedName name="Pensionsjahr">#REF!</definedName>
    <definedName name="Personalaufwand">[3]GuV!#REF!</definedName>
    <definedName name="Personalaufwand_Vorjahr">[3]GuV!#REF!</definedName>
    <definedName name="PRA">[3]Bilanz!#REF!</definedName>
    <definedName name="PRA_kfr">'[10]Bilanz 2001'!#REF!</definedName>
    <definedName name="PRA_kfr_Vorjahr">'[10]Bilanz 2001'!#REF!</definedName>
    <definedName name="PRA_lfr">'[10]Bilanz 2001'!#REF!</definedName>
    <definedName name="PRA_lfr_Vorjahr">'[10]Bilanz 2001'!#REF!</definedName>
    <definedName name="PRA_SL">[8]Salden!$D$51</definedName>
    <definedName name="PRA_Vorjahr">[3]Bilanz!#REF!</definedName>
    <definedName name="Produkt">#REF!</definedName>
    <definedName name="raikft">#REF!</definedName>
    <definedName name="rairt">[27]Bilanz!#REF!</definedName>
    <definedName name="rate">#REF!</definedName>
    <definedName name="rbag">[27]Bilanz!#REF!</definedName>
    <definedName name="Rechenspalte">#REF!</definedName>
    <definedName name="Rechtsform" localSheetId="1">'1.2. UiS '!$U$13:$U$15</definedName>
    <definedName name="Rechtsform">#REF!</definedName>
    <definedName name="restwert">#REF!</definedName>
    <definedName name="Returnoninvestment">[12]Ergebnisblatt!$C$92:$E$92</definedName>
    <definedName name="RL12_SL">[8]Salden!$D$36</definedName>
    <definedName name="RL12_Vorjahr">[3]Bilanz!#REF!</definedName>
    <definedName name="Rohstoffe">[3]Bilanz!#REF!</definedName>
    <definedName name="Rohstoffe_SL">[8]Salden!$D$15</definedName>
    <definedName name="Rohstoffe_Vorjahr">[3]Bilanz!#REF!</definedName>
    <definedName name="Rückdeck">[17]Zentral!#REF!</definedName>
    <definedName name="Rückdeck_Vorjahr">[17]Zentral!#REF!</definedName>
    <definedName name="Rückl_eigAnt">[9]Bilanz!$H$1504</definedName>
    <definedName name="Rückl_eigAnt_SL">[8]Salden!$D$31</definedName>
    <definedName name="Rückl_eigAnt_Vorjahr">[9]Bilanz!$H$1505</definedName>
    <definedName name="Rücklagenauflösung">[3]Bilanz!#REF!</definedName>
    <definedName name="Rücklagenveränd">[3]GuV!#REF!</definedName>
    <definedName name="Rücklagenveränd_Vorjahr">[3]GuV!#REF!</definedName>
    <definedName name="Rückstellungen">[12]Eingabeblatt!$C$22:$E$22</definedName>
    <definedName name="Sachanlagen">[3]Bilanz!#REF!</definedName>
    <definedName name="Sachanlagen_Vorjahr">[3]Bilanz!#REF!</definedName>
    <definedName name="Sachbezug_12x">#REF!</definedName>
    <definedName name="Sal_Bilanz_PHT_KGL01">#REF!</definedName>
    <definedName name="Sal_Bilanz_PLOG_KGL01">#REF!</definedName>
    <definedName name="Sal_Bilanz_SHT_KGL01">#REF!</definedName>
    <definedName name="Satz_Lohnnebenkosten">#REF!</definedName>
    <definedName name="satzungs_Rückl">[3]Bilanz!#REF!</definedName>
    <definedName name="satzungs_Rückl_Vorjahr">[3]Bilanz!#REF!</definedName>
    <definedName name="Server">[42]Bilanz_SHT!$A$2</definedName>
    <definedName name="SL_Ergebnis_n_UBU">[17]Zentral!$D$405</definedName>
    <definedName name="SL_Gewinn_Verlust">[8]Salden!$B$405</definedName>
    <definedName name="so_Gewinnrückl">[3]Bilanz!#REF!</definedName>
    <definedName name="so_Gewinnrückl_Vorjahr">[3]Bilanz!#REF!</definedName>
    <definedName name="so_rst">[3]Bilanz!#REF!</definedName>
    <definedName name="so_rst_Bil_Dat">'[10]Bilanz 2001'!#REF!</definedName>
    <definedName name="so_rst_Bil_Dat_Vorjahr">'[10]Bilanz 2001'!#REF!</definedName>
    <definedName name="so_rst_lfr">'[10]Bilanz 2001'!#REF!</definedName>
    <definedName name="so_rst_SL">[8]Salden!$D$42</definedName>
    <definedName name="so_rst_Vorjahr">[3]Bilanz!#REF!</definedName>
    <definedName name="so_Sozialaufwand">[3]GuV!#REF!</definedName>
    <definedName name="so_Sozialaufwand_Vorjahr">[3]GuV!#REF!</definedName>
    <definedName name="so_Steuern">[3]GuV!#REF!</definedName>
    <definedName name="so_Steuern_Vorjahr">[3]GuV!#REF!</definedName>
    <definedName name="so_Verb">[3]Bilanz!#REF!</definedName>
    <definedName name="so_Verb_SL">[8]Salden!$D$50</definedName>
    <definedName name="so_Verb_Vorjahr">[3]Bilanz!#REF!</definedName>
    <definedName name="so_WP_UV">[3]Bilanz!#REF!</definedName>
    <definedName name="so_WP_UV_SL">[8]Salden!$D$25</definedName>
    <definedName name="so_WP_UV_Vorjahr">[3]Bilanz!#REF!</definedName>
    <definedName name="SoAufwand">[12]Eingabeblatt!$C$34:$E$34</definedName>
    <definedName name="soFord_Investition">'[10]Bilanz 2001'!#REF!</definedName>
    <definedName name="soFord_Investition_Vorjahr">'[10]Bilanz 2001'!#REF!</definedName>
    <definedName name="soFord_kfr">'[10]Bilanz 2001'!#REF!</definedName>
    <definedName name="soFord_kfr_Vorjahr">'[10]Bilanz 2001'!#REF!</definedName>
    <definedName name="soFord_lfr">[17]Zentral!$G$1236</definedName>
    <definedName name="soFord_lfr_Vorjahr">'[10]Bilanz 2001'!#REF!</definedName>
    <definedName name="soFord_operativ">'[10]Bilanz 2001'!#REF!</definedName>
    <definedName name="soFord_operativ_Vorjahr">'[10]Bilanz 2001'!#REF!</definedName>
    <definedName name="sonst_ARA">[9]Bilanz!$H$1397</definedName>
    <definedName name="sonst_ARA_SL">[8]Salden!$D$58</definedName>
    <definedName name="sonst_ARA_Vorjahr">[9]Bilanz!$H$1398</definedName>
    <definedName name="Sonst_Aufw">[3]GuV!#REF!</definedName>
    <definedName name="Sonst_Aufw_Vorjahr">[3]GuV!#REF!</definedName>
    <definedName name="sonst_Ausleih">[9]Bilanz!$H$793</definedName>
    <definedName name="sonst_Ausleih_SL">[8]Salden!$D$14</definedName>
    <definedName name="sonst_Ausleih_Vorjahr">[9]Bilanz!$H$794</definedName>
    <definedName name="Sonst_Erträge">[3]GuV!#REF!</definedName>
    <definedName name="Sonst_Erträge_Vorjahr">[3]GuV!#REF!</definedName>
    <definedName name="sonst_Rst_Text">'[10]Bilanz 2001'!#REF!</definedName>
    <definedName name="sonst_unv_RL">[3]Bilanz!#REF!</definedName>
    <definedName name="sonst_unv_RL_Vorjahr">[3]Bilanz!#REF!</definedName>
    <definedName name="sonstFord">[3]Bilanz!#REF!</definedName>
    <definedName name="sonstFord_SL">[8]Salden!$D$23</definedName>
    <definedName name="sonstFord_Vorjahr">[3]Bilanz!#REF!</definedName>
    <definedName name="sonstige_Forderungen">'[10]Bilanz 2001'!#REF!</definedName>
    <definedName name="sonstige_Verbindlichkeiten">[9]Bilanz!$G$2156:$G$2161</definedName>
    <definedName name="sopo_Zuschüsse">[3]Bilanz!#REF!</definedName>
    <definedName name="sopo_Zuschüsse_SL">[8]Salden!$D$38</definedName>
    <definedName name="sopo_Zuschüsse_Vorjahr">[3]Bilanz!#REF!</definedName>
    <definedName name="SoRückstellungen">[12]Eingabeblatt!$C$21:$E$21</definedName>
    <definedName name="soVerb_kfr">'[10]Bilanz 2001'!#REF!</definedName>
    <definedName name="soVerb_kfr_Vorjahr">'[10]Bilanz 2001'!#REF!</definedName>
    <definedName name="soVerb_lfr">'[10]Bilanz 2001'!#REF!</definedName>
    <definedName name="soVerb_lfr_Vorjahr">'[10]Bilanz 2001'!#REF!</definedName>
    <definedName name="soWertpapier_Vorjahr">[3]Bilanz!#REF!</definedName>
    <definedName name="soWertpapiere">[3]Bilanz!#REF!</definedName>
    <definedName name="Sozialabgaben">[3]GuV!#REF!</definedName>
    <definedName name="Sozialabgaben_Vorjahr">[3]GuV!#REF!</definedName>
    <definedName name="Sozialkapital">[12]Eingabeblatt!$C$20:$E$20</definedName>
    <definedName name="ss">'[43]HPS Privatstiftung'!$B$4</definedName>
    <definedName name="sss">#REF!</definedName>
    <definedName name="Stammkapital">[3]Bilanz!#REF!</definedName>
    <definedName name="Stammkapital_SL">[8]Salden!$D$28</definedName>
    <definedName name="Stammkapital_Vorjahr">[3]Bilanz!#REF!</definedName>
    <definedName name="Standard">#REF!</definedName>
    <definedName name="Steuer_rst">[3]Bilanz!#REF!</definedName>
    <definedName name="Steuer_rst_SL">[8]Salden!$D$41</definedName>
    <definedName name="Steuer_rst_Vorjahr">[3]Bilanz!#REF!</definedName>
    <definedName name="Steuerberechnung_Druck">#REF!</definedName>
    <definedName name="Stichtag">#REF!</definedName>
    <definedName name="Stichtagneu">#REF!</definedName>
    <definedName name="_xlnm.Criteria">[3]Bilanz!#REF!</definedName>
    <definedName name="TEST0">#REF!</definedName>
    <definedName name="TEST10">[44]RS!#REF!</definedName>
    <definedName name="TEST11">[44]RS!#REF!</definedName>
    <definedName name="TEST12">[44]RS!#REF!</definedName>
    <definedName name="TEST13">[44]RS!#REF!</definedName>
    <definedName name="TEST14">[44]RS!#REF!</definedName>
    <definedName name="TEST15">[44]RS!#REF!</definedName>
    <definedName name="TEST16">[44]RS!#REF!</definedName>
    <definedName name="TEST17">[44]RS!#REF!</definedName>
    <definedName name="TEST18">[44]RS!#REF!</definedName>
    <definedName name="TEST19">[44]RS!#REF!</definedName>
    <definedName name="TEST20">[44]RS!#REF!</definedName>
    <definedName name="TEST21">[44]RS!#REF!</definedName>
    <definedName name="TEST22">[44]RS!#REF!</definedName>
    <definedName name="TEST23">[44]RS!#REF!</definedName>
    <definedName name="TEST24">[44]RS!#REF!</definedName>
    <definedName name="TEST25">[44]RS!#REF!</definedName>
    <definedName name="TEST26">[44]RS!#REF!</definedName>
    <definedName name="TEST27">[44]RS!#REF!</definedName>
    <definedName name="TEST28">[44]RS!#REF!</definedName>
    <definedName name="TEST29">[44]RS!#REF!</definedName>
    <definedName name="TEST30">[44]RS!#REF!</definedName>
    <definedName name="TEST31">[44]RS!#REF!</definedName>
    <definedName name="TEST32">[44]RS!#REF!</definedName>
    <definedName name="TEST33">[44]RS!#REF!</definedName>
    <definedName name="TEST34">[44]RS!#REF!</definedName>
    <definedName name="TEST35">[44]RS!#REF!</definedName>
    <definedName name="TEST36">[44]RS!#REF!</definedName>
    <definedName name="TEST37">[44]RS!#REF!</definedName>
    <definedName name="TEST38">[44]RS!#REF!</definedName>
    <definedName name="TEST39">[44]RS!#REF!</definedName>
    <definedName name="TEST40">[44]RS!#REF!</definedName>
    <definedName name="TEST41">[44]RS!#REF!</definedName>
    <definedName name="TEST42">[44]RS!#REF!</definedName>
    <definedName name="TEST43">[44]RS!#REF!</definedName>
    <definedName name="TEST44">[44]RS!#REF!</definedName>
    <definedName name="TEST45">[44]RS!#REF!</definedName>
    <definedName name="TEST46">[44]RS!#REF!</definedName>
    <definedName name="TEST47">[44]RS!#REF!</definedName>
    <definedName name="TEST48">[44]RS!#REF!</definedName>
    <definedName name="TEST49">[44]RS!#REF!</definedName>
    <definedName name="TEST5">[44]RS!#REF!</definedName>
    <definedName name="TEST50">[44]RS!#REF!</definedName>
    <definedName name="TEST51">#REF!</definedName>
    <definedName name="TEST52">#REF!</definedName>
    <definedName name="TEST53">#REF!</definedName>
    <definedName name="TEST54">#REF!</definedName>
    <definedName name="TEST55">#REF!</definedName>
    <definedName name="TEST56">#REF!</definedName>
    <definedName name="TEST57">#REF!</definedName>
    <definedName name="TEST58">#REF!</definedName>
    <definedName name="TEST59">#REF!</definedName>
    <definedName name="TEST6">[44]RS!#REF!</definedName>
    <definedName name="TEST7">[44]RS!#REF!</definedName>
    <definedName name="TEST8">[44]RS!#REF!</definedName>
    <definedName name="TEST9">[44]RS!#REF!</definedName>
    <definedName name="TESTHKEY">#REF!</definedName>
    <definedName name="TESTKEYS">#REF!</definedName>
    <definedName name="testkl">'[10]Bilanz 2001'!#REF!</definedName>
    <definedName name="TESTVKEY">#REF!</definedName>
    <definedName name="ttttt">[45]SALDREP.XLS!#REF!</definedName>
    <definedName name="TWAfa">#REF!</definedName>
    <definedName name="Übertritt">#REF!</definedName>
    <definedName name="UBL">[26]Bilanz!#REF!</definedName>
    <definedName name="UBListe">[26]GuV!#REF!</definedName>
    <definedName name="übrige_Aufw">[3]GuV!#REF!</definedName>
    <definedName name="übrige_Aufw_Vorjahr">[3]GuV!#REF!</definedName>
    <definedName name="Ubu_Abg_Anl_Bau">[9]Bilanz!$H$394</definedName>
    <definedName name="Ubu_Abg_Ant_verb">[9]Bilanz!$H$556</definedName>
    <definedName name="Ubu_Abg_Anz_imm">[9]Bilanz!$H$163</definedName>
    <definedName name="Ubu_Abg_Ausl_Bet">[9]Bilanz!$H$700</definedName>
    <definedName name="Ubu_Abg_Ausl_verb">[9]Bilanz!$H$604</definedName>
    <definedName name="Ubu_Abg_Bet">[9]Bilanz!$H$652</definedName>
    <definedName name="Ubu_Abg_BGA">[9]Bilanz!$H$376</definedName>
    <definedName name="Ubu_Abg_eig_Ant">[9]Bilanz!$H$854</definedName>
    <definedName name="Ubu_Abg_FW">[9]Bilanz!$H$127</definedName>
    <definedName name="Ubu_Abg_Grundst">[9]Bilanz!$H$316</definedName>
    <definedName name="Ubu_Abg_IuE">'[10]Bilanz 2001'!#REF!</definedName>
    <definedName name="Ubu_Abg_Konz">[9]Bilanz!$H$109</definedName>
    <definedName name="Ubu_Abg_sonst_Ausl">[9]Bilanz!$H$805</definedName>
    <definedName name="Ubu_Abg_techn_Anl">[9]Bilanz!$H$358</definedName>
    <definedName name="Ubu_Abg_Umgr_Mw">[9]Bilanz!$H$145</definedName>
    <definedName name="Ubu_Abg_Wertp">[9]Bilanz!$H$747</definedName>
    <definedName name="Ubu_Zug_Anl_Bau">[9]Bilanz!$H$391</definedName>
    <definedName name="Ubu_Zug_Ant_verb">[9]Bilanz!$H$553</definedName>
    <definedName name="Ubu_Zug_Anz_imm">[9]Bilanz!$H$160</definedName>
    <definedName name="Ubu_Zug_Ausl_Bet">[9]Bilanz!$H$697</definedName>
    <definedName name="Ubu_Zug_Ausl_verb">[9]Bilanz!$H$601</definedName>
    <definedName name="Ubu_Zug_Bet">[9]Bilanz!$H$649</definedName>
    <definedName name="Ubu_Zug_BGA">[9]Bilanz!$H$373</definedName>
    <definedName name="Ubu_Zug_eig_Ant">[9]Bilanz!$H$851</definedName>
    <definedName name="Ubu_Zug_FW">[9]Bilanz!$H$124</definedName>
    <definedName name="Ubu_Zug_Grundst">[9]Bilanz!$H$313</definedName>
    <definedName name="Ubu_Zug_IuE">'[10]Bilanz 2001'!#REF!</definedName>
    <definedName name="Ubu_Zug_Konz">[9]Bilanz!$H$106</definedName>
    <definedName name="Ubu_Zug_sonst_Ausl">[9]Bilanz!$H$802</definedName>
    <definedName name="Ubu_Zug_techn_Anl">[9]Bilanz!$H$355</definedName>
    <definedName name="Ubu_Zug_Umgr_Mw">[9]Bilanz!$H$142</definedName>
    <definedName name="Ubu_Zug_Wertp">[9]Bilanz!$H$744</definedName>
    <definedName name="UDB_Pens_rst">[9]Bilanz!$H$1373</definedName>
    <definedName name="UDB_Pens_rst_SL">[8]Salden!$D$60</definedName>
    <definedName name="UDB_Pens_rst_Vorjahr">[9]Bilanz!$H$1374</definedName>
    <definedName name="Umb_Aktion">'[10]Bilanz 2001'!#REF!</definedName>
    <definedName name="Umbuchungen_immaterielle_Vermögensgegenstände">'[35]Konzernbilanz 1.1.1996'!#REF!</definedName>
    <definedName name="Umbuchungen_z_BW">[3]Anlagenspiegel!#REF!</definedName>
    <definedName name="Umgr_Mw">[9]Bilanz!$H$133</definedName>
    <definedName name="Umgr_MW_SL">[8]Salden!$D$56</definedName>
    <definedName name="Umgr_Mw_Vorjahr">[9]Bilanz!$H$134</definedName>
    <definedName name="Umlaufvermögen">[12]Eingabeblatt!$C$11:$E$11</definedName>
    <definedName name="Umsatz" localSheetId="1">'1.2. UiS '!$U$36:$V$37</definedName>
    <definedName name="Umsatz">#REF!</definedName>
    <definedName name="Umsätze_neu">[17]Zentral!$B$77</definedName>
    <definedName name="Umsatzerlöse">[12]Eingabeblatt!$C$30:$E$30</definedName>
    <definedName name="Umsatzerlöse_gesamt">[3]GuV!#REF!</definedName>
    <definedName name="Umsatzerlöse_gesamt_Vorjahr">[3]GuV!#REF!</definedName>
    <definedName name="Umsatzrentabilität">[12]Ergebnisblatt!$C$82:$E$82</definedName>
    <definedName name="Umschlagshäufigkeit">[12]Ergebnisblatt!$C$87:$E$87</definedName>
    <definedName name="UName">[40]Parameter!$B$3</definedName>
    <definedName name="unb_Grundst">[3]Bilanz!#REF!</definedName>
    <definedName name="unbeb_Grundst_Vorjahr">[3]Bilanz!#REF!</definedName>
    <definedName name="Unfert_Erzeugnisse">[3]Bilanz!#REF!</definedName>
    <definedName name="Unfert_Erzeugnisse_SL">[8]Salden!$D$16</definedName>
    <definedName name="Unfert_Erzeugnisse_Vorjahr">[3]Bilanz!#REF!</definedName>
    <definedName name="UnverstRücklagen">[12]Eingabeblatt!$C$18:$E$18</definedName>
    <definedName name="URG_Korrektur1">'[10]G &amp; V  2001'!#REF!</definedName>
    <definedName name="URG_Korrektur2">'[10]G &amp; V  2001'!#REF!</definedName>
    <definedName name="URG_Korrektur3">#REF!</definedName>
    <definedName name="URG_Korrektur4">#REF!</definedName>
    <definedName name="URG_Korrektur5">#REF!</definedName>
    <definedName name="URG_Korrektur6">#REF!</definedName>
    <definedName name="ÜRL_Anhang">'[10]Bilanz 2001'!#REF!</definedName>
    <definedName name="Urlaubstagerückstellung">#REF!</definedName>
    <definedName name="v_WAWI_Abgl_FilSu_UMS_WE11">#REF!</definedName>
    <definedName name="Ver_Auftragsrück">[3]GuV!#REF!</definedName>
    <definedName name="Ver_Auftragsrück_Vj">[3]GuV!#REF!</definedName>
    <definedName name="Veränd_Bet_Finanzford">'[10]Bilanz 2001'!#REF!</definedName>
    <definedName name="Veränd_Bet_Finanzverb">'[10]Bilanz 2001'!#REF!</definedName>
    <definedName name="Veränd_Bet_FordLL">'[10]Bilanz 2001'!#REF!</definedName>
    <definedName name="Veränd_Bet_soFord">'[10]Bilanz 2001'!#REF!</definedName>
    <definedName name="Veränd_Bet_VerbLL">'[10]Bilanz 2001'!#REF!</definedName>
    <definedName name="Veränd_Konz_Finanzford">'[10]Bilanz 2001'!#REF!</definedName>
    <definedName name="Veränd_Konz_Finanzverb">'[10]Bilanz 2001'!#REF!</definedName>
    <definedName name="Veränd_Konz_FordLL">'[10]Bilanz 2001'!#REF!</definedName>
    <definedName name="Veränd_Konz_soFord">'[10]Bilanz 2001'!#REF!</definedName>
    <definedName name="Veränd_Konz_soVerb">'[15]Bilanz und Erläuterungen'!#REF!</definedName>
    <definedName name="Veränd_Konz_VerbLL">'[10]Bilanz 2001'!#REF!</definedName>
    <definedName name="Veränd_soFord_Investition">'[10]Bilanz 2001'!#REF!</definedName>
    <definedName name="Veränd_soFord_operativ">'[10]Bilanz 2001'!#REF!</definedName>
    <definedName name="Veränd_soVerb_kfrFinanz">'[10]Bilanz 2001'!#REF!</definedName>
    <definedName name="Veränd_soVerb_lfrFinanz">'[10]Bilanz 2001'!#REF!</definedName>
    <definedName name="Veränd_soVerb_operativ">'[10]Bilanz 2001'!#REF!</definedName>
    <definedName name="Verb_Bet_kfr">'[10]Bilanz 2001'!#REF!</definedName>
    <definedName name="Verb_Bet_kfr_Vorjahr">'[10]Bilanz 2001'!#REF!</definedName>
    <definedName name="Verb_Bet_lfr">'[10]Bilanz 2001'!#REF!</definedName>
    <definedName name="Verb_Bet_lfr_Vorjahr">'[10]Bilanz 2001'!#REF!</definedName>
    <definedName name="Verb_Beteiligungen">[3]Bilanz!#REF!</definedName>
    <definedName name="Verb_Beteiligungen_SL">[8]Salden!$D$49</definedName>
    <definedName name="Verb_Beteiligungen_Vorjahr">[3]Bilanz!#REF!</definedName>
    <definedName name="Verb_LL_besich">'[10]Bilanz 2001'!#REF!</definedName>
    <definedName name="Verb_LL_besich_Vorjahr">'[10]Bilanz 2001'!#REF!</definedName>
    <definedName name="Verb_LL_kfr">'[10]Bilanz 2001'!#REF!</definedName>
    <definedName name="Verb_LL_kfr_Vorjahr">'[10]Bilanz 2001'!#REF!</definedName>
    <definedName name="Verb_LL_lfr">'[10]Bilanz 2001'!#REF!</definedName>
    <definedName name="Verb_LL_lfr_Vorjahr">'[10]Bilanz 2001'!#REF!</definedName>
    <definedName name="Verb_verb_Unt">[3]Bilanz!#REF!</definedName>
    <definedName name="Verb_verb_Unt_kfr">'[10]Bilanz 2001'!#REF!</definedName>
    <definedName name="Verb_verb_Unt_kfr_Vorjahr">'[10]Bilanz 2001'!#REF!</definedName>
    <definedName name="Verb_verb_Unt_lfr">'[10]Bilanz 2001'!#REF!</definedName>
    <definedName name="Verb_verb_Unt_lfr_Vorjahr">'[10]Bilanz 2001'!#REF!</definedName>
    <definedName name="Verb_verb_Unt_SL">[8]Salden!$D$48</definedName>
    <definedName name="Verb_verb_Unt_Vorjahr">[3]Bilanz!#REF!</definedName>
    <definedName name="Verbindlichkeiten">[12]Eingabeblatt!$C$25:$E$25</definedName>
    <definedName name="Verbindlichkeitenspiegel_Druckbereich">[30]Darlehen!#REF!</definedName>
    <definedName name="Verbrief_eingef_Kapital">'[10]Bilanz 2001'!#REF!</definedName>
    <definedName name="Verbrief_eingef_Kapital_Vorjahr">'[10]Bilanz 2001'!#REF!</definedName>
    <definedName name="Verbrief_Ford_Bet">'[10]Bilanz 2001'!#REF!</definedName>
    <definedName name="Verbrief_Ford_Bet_Vorjahr">'[10]Bilanz 2001'!#REF!</definedName>
    <definedName name="Verbrief_Ford_verbUnt">'[10]Bilanz 2001'!#REF!</definedName>
    <definedName name="Verbrief_Ford_verbUnt_Vorjahr">'[10]Bilanz 2001'!#REF!</definedName>
    <definedName name="Verbrief_FordLL">'[10]Bilanz 2001'!#REF!</definedName>
    <definedName name="Verbrief_FordLL_Vorjahr">'[10]Bilanz 2001'!#REF!</definedName>
    <definedName name="Verbrief_soFord">'[10]Bilanz 2001'!#REF!</definedName>
    <definedName name="Verbrief_soFord_Vorjahr">'[10]Bilanz 2001'!#REF!</definedName>
    <definedName name="Verl_WP_Abgang">'[10]G &amp; V  2001'!#REF!</definedName>
    <definedName name="Verlust_Abg_FAV">'[10]G &amp; V  2001'!#REF!</definedName>
    <definedName name="Verlust_Abg_FAV_Vorjahr">'[10]G &amp; V  2001'!#REF!</definedName>
    <definedName name="Verlust_Abg_SAV">'[10]G &amp; V  2001'!#REF!</definedName>
    <definedName name="Verlust_Abg_SAV_Vorjahr">'[10]G &amp; V  2001'!#REF!</definedName>
    <definedName name="Verlustvorträge">#REF!</definedName>
    <definedName name="Vermögen">[12]Eingabeblatt!$C$12:$E$12</definedName>
    <definedName name="Verw_Inv_zuschuss">'[10]Bilanz 2001'!#REF!</definedName>
    <definedName name="Verw_Steuerrückstellungen">[3]Bilanz!#REF!</definedName>
    <definedName name="Verwendung_Rückstellungen">[3]Bilanz!#REF!</definedName>
    <definedName name="VORJ">#REF!</definedName>
    <definedName name="VORJAHR">#REF!</definedName>
    <definedName name="vorl_Ergebnis">#REF!</definedName>
    <definedName name="Vorprüfung">#REF!</definedName>
    <definedName name="Vorräte">[12]Eingabeblatt!$C$8:$E$8</definedName>
    <definedName name="Vorräte_Vorjahr">[9]Bilanz!$H$869</definedName>
    <definedName name="VORSCHAUBILANZ">'[46]Bilanz 2001'!#REF!</definedName>
    <definedName name="vz">#REF!</definedName>
    <definedName name="w">[3]Anlagenspiegel!#REF!</definedName>
    <definedName name="Waehrung">[40]Parameter!$B$18</definedName>
    <definedName name="Währungsdiff">[3]Anlagenspiegel!#REF!</definedName>
    <definedName name="währungsdifferenzen">[3]Anlagenspiegel!#REF!</definedName>
    <definedName name="WB_Export_Anhang">'[10]Bilanz 2001'!#REF!</definedName>
    <definedName name="WB6Z2c">[3]Bilanz!#REF!</definedName>
    <definedName name="WB6Z2c_SL">[8]Salden!$D$37</definedName>
    <definedName name="WB6Z2c_Vorjahr">[3]Bilanz!#REF!</definedName>
    <definedName name="Wechsel_besich">'[10]Bilanz 2001'!#REF!</definedName>
    <definedName name="Wechsel_besich_Vorjahr">'[10]Bilanz 2001'!#REF!</definedName>
    <definedName name="Wechsel_kfr">'[10]Bilanz 2001'!#REF!</definedName>
    <definedName name="Wechsel_kfr_Vorjahr">'[10]Bilanz 2001'!#REF!</definedName>
    <definedName name="Wechsel_lfr">'[10]Bilanz 2001'!#REF!</definedName>
    <definedName name="Wechsel_lfr_Vorjahr">'[10]Bilanz 2001'!#REF!</definedName>
    <definedName name="Wechselverb">[3]Bilanz!#REF!</definedName>
    <definedName name="Wechselverb_SL">[8]Salden!$D$47</definedName>
    <definedName name="Wechselverb_Vorjahr">[3]Bilanz!#REF!</definedName>
    <definedName name="WP_AV">[3]Bilanz!#REF!</definedName>
    <definedName name="WP_AV_SL">[8]Salden!$D$13</definedName>
    <definedName name="WP_AV_Vorjahr">[3]Bilanz!#REF!</definedName>
    <definedName name="WP_Ertr_verb_umstell">'[47]Gewinn- und Verlustrechnung'!#REF!</definedName>
    <definedName name="WP_Ertr_verb_Unt">'[10]G &amp; V  2001'!#REF!</definedName>
    <definedName name="WP_Ertr_verb_Unt_Vorjahr">'[10]G &amp; V  2001'!#REF!</definedName>
    <definedName name="WV_Bilsumme">'[48]Wirtschaftliche Verhältnisse'!$B$70</definedName>
    <definedName name="WV_EGT">'[48]Wirtschaftliche Verhältnisse'!$B$97</definedName>
    <definedName name="WV_Eigenmittel">'[48]Wirtschaftliche Verhältnisse'!$B$37</definedName>
    <definedName name="WV_Fremdmittel">'[48]Wirtschaftliche Verhältnisse'!$B$69</definedName>
    <definedName name="WV_kzf_PRA">'[48]Wirtschaftliche Verhältnisse'!$B$67</definedName>
    <definedName name="WV_lgf_PRA">'[48]Wirtschaftliche Verhältnisse'!$B$54</definedName>
    <definedName name="WV_liquMittel">'[48]Wirtschaftliche Verhältnisse'!$B$22</definedName>
    <definedName name="WV_WP_Anteile">'[48]Wirtschaftliche Verhältnisse'!$B$21</definedName>
    <definedName name="xxxx">[45]Saldenliste!#REF!</definedName>
    <definedName name="xyz" hidden="1">#REF!</definedName>
    <definedName name="xyzzz" hidden="1">#REF!</definedName>
    <definedName name="_xlnm.Extract">#REF!</definedName>
    <definedName name="zins">[13]Verzinsung!$B$6</definedName>
    <definedName name="Zinsaufw_verb_umstell">'[10]G &amp; V  2001'!#REF!</definedName>
    <definedName name="Zinsaufw_verb_Unt">'[10]G &amp; V  2001'!#REF!</definedName>
    <definedName name="Zinsaufw_verb_Unt_Vorjahr">'[10]G &amp; V  2001'!#REF!</definedName>
    <definedName name="Zinsaufwand">[11]GuV!#REF!</definedName>
    <definedName name="Zinsaufwand_Vorjahr">[11]GuV!#REF!</definedName>
    <definedName name="Zinsertr_verb_umstell">'[10]G &amp; V  2001'!#REF!</definedName>
    <definedName name="Zinsertr_verb_Unt">'[10]G &amp; V  2001'!#REF!</definedName>
    <definedName name="Zinsertr_verb_Unt_Vorjahr">'[10]G &amp; V  2001'!#REF!</definedName>
    <definedName name="Zinsertrag">[12]Eingabeblatt!$C$37:$E$37</definedName>
    <definedName name="Zinserträge">[11]GuV!#REF!</definedName>
    <definedName name="Zinserträge_Vorjahr">[11]GuV!#REF!</definedName>
    <definedName name="Zinssatz">#REF!</definedName>
    <definedName name="ZinssatzJ">#REF!</definedName>
    <definedName name="ZinssatzJ_strl">#REF!</definedName>
    <definedName name="zu">83453</definedName>
    <definedName name="Zug_Anl_Bau">[9]Bilanz!$H$389</definedName>
    <definedName name="Zug_Anlagevermögen_IFB">[3]Bilanz!#REF!</definedName>
    <definedName name="Zug_Ant_verb">[9]Bilanz!$H$551</definedName>
    <definedName name="Zug_Anz_imm">[9]Bilanz!$H$158</definedName>
    <definedName name="Zug_Aufw_IuE">'[10]Bilanz 2001'!#REF!</definedName>
    <definedName name="Zug_Ausl_Bet">[9]Bilanz!$H$695</definedName>
    <definedName name="Zug_Ausl_verb">[9]Bilanz!$H$599</definedName>
    <definedName name="Zug_Bet">[9]Bilanz!$H$647</definedName>
    <definedName name="Zug_BGA">[9]Bilanz!$H$371</definedName>
    <definedName name="Zug_eig_Ant">[9]Bilanz!$H$849</definedName>
    <definedName name="Zug_Fus_Anl_Bau">[9]Bilanz!$H$390</definedName>
    <definedName name="Zug_Fus_Ant_verb">[9]Bilanz!$H$552</definedName>
    <definedName name="Zug_Fus_Anz_imm">[9]Bilanz!$H$159</definedName>
    <definedName name="Zug_Fus_Aufw_IuE">'[10]Bilanz 2001'!#REF!</definedName>
    <definedName name="Zug_Fus_Ausl_Bet">[9]Bilanz!$H$696</definedName>
    <definedName name="Zug_Fus_Ausl_verb">[9]Bilanz!$H$600</definedName>
    <definedName name="Zug_Fus_Bet">[9]Bilanz!$H$648</definedName>
    <definedName name="Zug_Fus_BGA">[9]Bilanz!$H$372</definedName>
    <definedName name="Zug_Fus_eig_Ant">[9]Bilanz!$H$850</definedName>
    <definedName name="Zug_Fus_FW">[9]Bilanz!$H$123</definedName>
    <definedName name="Zug_Fus_Grundst">[9]Bilanz!$H$312</definedName>
    <definedName name="Zug_Fus_Konz">[9]Bilanz!$H$105</definedName>
    <definedName name="Zug_Fus_sonst_Ausl">[9]Bilanz!$H$801</definedName>
    <definedName name="Zug_Fus_techn_Anl">[9]Bilanz!$H$354</definedName>
    <definedName name="Zug_Fus_Umgr_Mw">[9]Bilanz!$H$141</definedName>
    <definedName name="Zug_Fus_Wertp">[9]Bilanz!$H$743</definedName>
    <definedName name="Zug_FW">[9]Bilanz!$H$122</definedName>
    <definedName name="Zug_Grundst">[9]Bilanz!$H$311</definedName>
    <definedName name="Zug_GWG">[9]Bilanz!$H$442</definedName>
    <definedName name="Zug_Inv_zuschuss">'[10]Bilanz 2001'!#REF!</definedName>
    <definedName name="Zug_Konz">[9]Bilanz!$H$104</definedName>
    <definedName name="Zug_sonst_Ausl">[9]Bilanz!$H$800</definedName>
    <definedName name="Zug_techn_Anl">[9]Bilanz!$H$353</definedName>
    <definedName name="Zug_Umgr_Mw">[9]Bilanz!$H$140</definedName>
    <definedName name="Zug_Wertp">[9]Bilanz!$H$742</definedName>
    <definedName name="ZUGANG">#REF!</definedName>
    <definedName name="Zugang_Finanzanlagen">'[32]Bilanz und Erläuterungen'!#REF!</definedName>
    <definedName name="Zugang_immaterielle">'[32]Bilanz und Erläuterungen'!#REF!</definedName>
    <definedName name="Zugang_Sachanlagen">'[32]Bilanz und Erläuterungen'!#REF!</definedName>
    <definedName name="Zugänge">[12]Eingabeblatt!$C$49:$E$49</definedName>
    <definedName name="Zugänge_KapRL">'[10]Bilanz 2001'!#REF!</definedName>
    <definedName name="Zuordnung">#REF!</definedName>
    <definedName name="Zuschr_Anl_Bau">[9]Bilanz!$H$396</definedName>
    <definedName name="Zuschr_Ant_verb">[9]Bilanz!$H$558</definedName>
    <definedName name="Zuschr_Anz_imm">[9]Bilanz!$H$165</definedName>
    <definedName name="Zuschr_Ausl_Bet">[9]Bilanz!$H$702</definedName>
    <definedName name="Zuschr_Ausl_verb">[9]Bilanz!$H$606</definedName>
    <definedName name="Zuschr_Bet">[9]Bilanz!$H$654</definedName>
    <definedName name="Zuschr_BGA">[9]Bilanz!$H$378</definedName>
    <definedName name="Zuschr_eig_Ant">[9]Bilanz!$H$856</definedName>
    <definedName name="Zuschr_FW">[9]Bilanz!$H$129</definedName>
    <definedName name="Zuschr_Grundst">[9]Bilanz!$H$318</definedName>
    <definedName name="Zuschr_IuE">'[10]Bilanz 2001'!#REF!</definedName>
    <definedName name="Zuschr_Konz">[9]Bilanz!$H$111</definedName>
    <definedName name="Zuschr_sonst_Ausl">[9]Bilanz!$H$807</definedName>
    <definedName name="Zuschr_techn_Anl">[9]Bilanz!$H$360</definedName>
    <definedName name="Zuschr_Umgr_Mw">[9]Bilanz!$H$147</definedName>
    <definedName name="Zuschr_Wertp">[9]Bilanz!$H$749</definedName>
    <definedName name="Zuschreibungen">[3]Anlagenspiegel!#REF!</definedName>
    <definedName name="Zuw_Gewinnrückl">[3]GuV!#REF!</definedName>
    <definedName name="Zuw_Gewinnrückl_Anhang">'[10]G &amp; V  2001'!#REF!</definedName>
    <definedName name="Zuw_Gewinnrückl_Vorjahr">[3]GuV!#REF!</definedName>
    <definedName name="Zuw_unv_Rückl">[3]GuV!#REF!</definedName>
    <definedName name="Zuw_unv_Rückl_Anhang">'[10]G &amp; V  2001'!#REF!</definedName>
    <definedName name="Zuw_unv_Rückl_Vorjahr">'[16]Gewinn- und Verlustrechnung'!#REF!</definedName>
    <definedName name="ZuwverstRücklagen">[12]Eingabeblatt!$C$41:$E$41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0" i="10" l="1"/>
  <c r="H57" i="16"/>
  <c r="F57" i="16"/>
  <c r="I57" i="16" s="1"/>
  <c r="E57" i="16"/>
  <c r="F56" i="16"/>
  <c r="I56" i="16" s="1"/>
  <c r="E56" i="16"/>
  <c r="H56" i="16" s="1"/>
  <c r="G53" i="16"/>
  <c r="G52" i="16"/>
  <c r="Y51" i="16"/>
  <c r="G51" i="16"/>
  <c r="Z50" i="16"/>
  <c r="Z51" i="16" s="1"/>
  <c r="Y50" i="16"/>
  <c r="X50" i="16"/>
  <c r="X51" i="16" s="1"/>
  <c r="Z46" i="16" s="1"/>
  <c r="G50" i="16"/>
  <c r="Z49" i="16"/>
  <c r="Y49" i="16"/>
  <c r="X49" i="16"/>
  <c r="W49" i="16"/>
  <c r="V49" i="16"/>
  <c r="Z48" i="16"/>
  <c r="Y48" i="16"/>
  <c r="X48" i="16"/>
  <c r="W48" i="16"/>
  <c r="V48" i="16"/>
  <c r="Z47" i="16"/>
  <c r="Y47" i="16"/>
  <c r="X47" i="16"/>
  <c r="W47" i="16"/>
  <c r="W50" i="16" s="1"/>
  <c r="V47" i="16"/>
  <c r="V50" i="16" s="1"/>
  <c r="C41" i="16"/>
  <c r="C39" i="16"/>
  <c r="I34" i="16"/>
  <c r="H34" i="16"/>
  <c r="J33" i="16"/>
  <c r="J28" i="16"/>
  <c r="A20" i="16"/>
  <c r="S18" i="16"/>
  <c r="C18" i="16"/>
  <c r="A18" i="16"/>
  <c r="S12" i="16"/>
  <c r="M44" i="16" l="1"/>
  <c r="E34" i="16"/>
  <c r="V51" i="16"/>
  <c r="F34" i="16"/>
  <c r="W51" i="16"/>
  <c r="Y46" i="16" s="1"/>
  <c r="G34" i="16"/>
  <c r="X46" i="16" l="1"/>
  <c r="V52" i="16"/>
  <c r="E35" i="16" l="1"/>
  <c r="F35" i="16" s="1"/>
  <c r="M20" i="16"/>
  <c r="S37" i="16" l="1"/>
  <c r="S39" i="16"/>
  <c r="S46" i="16" s="1"/>
  <c r="A37" i="16"/>
  <c r="A39" i="16"/>
  <c r="A44" i="16" s="1"/>
  <c r="S10" i="16" l="1"/>
  <c r="F8" i="16" s="1"/>
  <c r="N8" i="16" s="1"/>
  <c r="R11" i="15" l="1"/>
  <c r="R12" i="15"/>
  <c r="R13" i="15"/>
  <c r="R10" i="15"/>
  <c r="R15" i="15"/>
  <c r="R16" i="15"/>
  <c r="R17" i="15"/>
  <c r="R18" i="15"/>
  <c r="R19" i="15"/>
  <c r="R20" i="15"/>
  <c r="R14" i="15"/>
  <c r="R33" i="15"/>
  <c r="R32" i="15"/>
  <c r="I21" i="15"/>
  <c r="J21" i="15"/>
  <c r="K21" i="15"/>
  <c r="L21" i="15"/>
  <c r="M21" i="15"/>
  <c r="N21" i="15"/>
  <c r="O21" i="15"/>
  <c r="P21" i="15"/>
  <c r="Q21" i="15"/>
  <c r="H21" i="15"/>
  <c r="R23" i="15"/>
  <c r="R24" i="15"/>
  <c r="R25" i="15"/>
  <c r="R22" i="15"/>
  <c r="R21" i="15" l="1"/>
  <c r="R4" i="15" l="1"/>
  <c r="R7" i="15"/>
  <c r="S3" i="15" s="1"/>
  <c r="P26" i="15" l="1"/>
  <c r="P27" i="15" s="1"/>
  <c r="P31" i="15" s="1"/>
  <c r="P34" i="15" s="1"/>
  <c r="O26" i="15"/>
  <c r="O27" i="15" s="1"/>
  <c r="O31" i="15" s="1"/>
  <c r="O34" i="15" s="1"/>
  <c r="F12" i="11"/>
  <c r="E12" i="11"/>
  <c r="F5" i="11" s="1"/>
  <c r="M26" i="15" l="1"/>
  <c r="M27" i="15" s="1"/>
  <c r="M31" i="15" s="1"/>
  <c r="M34" i="15" s="1"/>
  <c r="I26" i="15"/>
  <c r="I27" i="15" s="1"/>
  <c r="I31" i="15" s="1"/>
  <c r="I34" i="15" s="1"/>
  <c r="Q26" i="15"/>
  <c r="Q27" i="15" s="1"/>
  <c r="Q31" i="15" s="1"/>
  <c r="Q34" i="15" s="1"/>
  <c r="N26" i="15"/>
  <c r="N27" i="15" s="1"/>
  <c r="N31" i="15" s="1"/>
  <c r="N34" i="15" s="1"/>
  <c r="L26" i="15"/>
  <c r="L27" i="15" s="1"/>
  <c r="L31" i="15" s="1"/>
  <c r="L34" i="15" s="1"/>
  <c r="H26" i="15"/>
  <c r="J26" i="15"/>
  <c r="J27" i="15" s="1"/>
  <c r="J31" i="15" s="1"/>
  <c r="J34" i="15" s="1"/>
  <c r="K26" i="15"/>
  <c r="K27" i="15" s="1"/>
  <c r="K31" i="15" s="1"/>
  <c r="K34" i="15" s="1"/>
  <c r="H27" i="15" l="1"/>
  <c r="H31" i="15" s="1"/>
  <c r="R26" i="15"/>
  <c r="R27" i="15"/>
  <c r="H34" i="15" l="1"/>
  <c r="R34" i="15" s="1"/>
  <c r="H35" i="15" s="1"/>
  <c r="R31" i="15"/>
  <c r="G52" i="10" l="1"/>
  <c r="G51" i="10"/>
</calcChain>
</file>

<file path=xl/sharedStrings.xml><?xml version="1.0" encoding="utf-8"?>
<sst xmlns="http://schemas.openxmlformats.org/spreadsheetml/2006/main" count="312" uniqueCount="276">
  <si>
    <t>Datum:</t>
  </si>
  <si>
    <t>Klient:</t>
  </si>
  <si>
    <t>Klientennummer:</t>
  </si>
  <si>
    <t>Steuernummer:</t>
  </si>
  <si>
    <t>Rechtsform des Unternehmens:</t>
  </si>
  <si>
    <t>Kurze Beschreibung der Tätigkeit des Unternehmens:</t>
  </si>
  <si>
    <t>Sachbearbeiter (Kunde):</t>
  </si>
  <si>
    <t>Branche des Unternehmens (ÖNACE):</t>
  </si>
  <si>
    <t>Kommentar</t>
  </si>
  <si>
    <t>TEIL I: Allgemeines &amp; Antragsvoraussetzungen</t>
  </si>
  <si>
    <t>Sitz oder eine Betriebsstätte in Österreich</t>
  </si>
  <si>
    <t>Das Unternehmen übt eine operative Tätigkeit in Österreich aus §§ 21, 22 und 23 EStG</t>
  </si>
  <si>
    <t>5. Änderung des Befristeten Beihilferahmens vom 28. Jänner 2021</t>
  </si>
  <si>
    <t>gemäß Art. 2 Z 18 der Verordnung (EU) Nr. 651/2014 AGVO</t>
  </si>
  <si>
    <t>Umsatzrückgang</t>
  </si>
  <si>
    <t>Vergleichszeitraum, Betrachtungszeitraum, Veränderung (in Prozent)</t>
  </si>
  <si>
    <t>Vollständigkeitserklärung für Unternehmen in Schwierigkeiten</t>
  </si>
  <si>
    <t>Vollständigkeitserklärung für Unternehmen</t>
  </si>
  <si>
    <t>Diese Checkliste ersetz keinesfalls eine sorgfältige Prüfung durch den StB/WP/BBH auf Basis insb der VO, RiLi, FAQ, Förderbedingungen.</t>
  </si>
  <si>
    <t>3.1.1</t>
  </si>
  <si>
    <t>3.1.2</t>
  </si>
  <si>
    <t>3.1.3</t>
  </si>
  <si>
    <t>3.1.4</t>
  </si>
  <si>
    <t>3.1.5</t>
  </si>
  <si>
    <t>3.1.6</t>
  </si>
  <si>
    <t>3.1.7</t>
  </si>
  <si>
    <t>3.1.8</t>
  </si>
  <si>
    <t>3.1.9</t>
  </si>
  <si>
    <t>3.1.10</t>
  </si>
  <si>
    <t>Schadensmindernde Maßnahmen im Rahmen einer Gesamtstrategie gesetzt (ex-ante)</t>
  </si>
  <si>
    <t>3.2.1</t>
  </si>
  <si>
    <t>nicht im alleinigen Eigentum von Gebietskörperschaften/sons. Einrichtungen öffentlichen Rechts stehend</t>
  </si>
  <si>
    <t>3.2.2</t>
  </si>
  <si>
    <t>3.2.3</t>
  </si>
  <si>
    <t>3.2.4</t>
  </si>
  <si>
    <t>3.2.5</t>
  </si>
  <si>
    <t>3.2.6</t>
  </si>
  <si>
    <t>6.2.2</t>
  </si>
  <si>
    <t>6.2.1</t>
  </si>
  <si>
    <t>Zum 31. Dezember 2019 mehr als 250 Mitarbeiter gemessen in Vollzeitäquivalenten beschäftigt und im Betrachtungszeitraum nicht mehr als 3% der Mitarbeiter gekündigt</t>
  </si>
  <si>
    <t>Kein Sitz/Niederlassung in einem auf der EU-Liste der nicht kooperativen Länder genannten Länder mit überwiegend Passiveinkünften</t>
  </si>
  <si>
    <t>kein beaufsichtigter Rechtsträger des Finanzsektors</t>
  </si>
  <si>
    <t>Unabhängig von der Unternehmensgröße (Doumentation)</t>
  </si>
  <si>
    <t>Ja</t>
  </si>
  <si>
    <t>Nein</t>
  </si>
  <si>
    <t>Drop-down</t>
  </si>
  <si>
    <t>https://www.cofag.at/fixkostenzuschuss.html</t>
  </si>
  <si>
    <t>Checkliste Tranche II</t>
  </si>
  <si>
    <t>VO/Richtlinie</t>
  </si>
  <si>
    <t>Erläuterung</t>
  </si>
  <si>
    <t xml:space="preserve">das Unternehmen darf in den letzten fünf veranlagten Jahren nicht mit einem Betrag von insgesamt mehr als EUR 100.000 vom Abzugsverbot des § 12 Abs. 1 Z 10 KStG oder von den Bestimmungen des § 10a KStG 1988 (Hinzurechnungsbesteuerung, Methodenwechsel) betroffen gewesen sein; 
ein FKZ 800.000 darf jedoch dennoch gewährt werden, wenn das Unternehmen bereits bei Abgabe der Körperschaftsteuererklärung für das betreffende Jahr den Anwendungsfall des § 12 Abs. 1 Z 10 KStG 1988 oder des § 10a KStG 1988 offengelegt, den von den Bestimmungen erfassten Betrag hinzugerechnet hat und dieser Betrag nicht EUR 500.000 übersteigt; </t>
  </si>
  <si>
    <t>Prüfung der MWR der letzten 5 Jahre und allfällige Betriebsprüfungs-Feststellungen; Bestätigung von Klient im Wege der Vollständigkeitserklärung einholen</t>
  </si>
  <si>
    <t>das Unternehmen darf keinen Sitz oder eine Niederlassung in einem Staat haben, der in der EU_x0002_Liste der nicht kooperativen Länder und Gebiete für Steuerzwecke genannt ist, und an dem Sitz oder der Niederlassung in diesem Staat im ersten nach dem 31. Dezember 2018 beginnenden Wirtschaftsjahr überwiegend Passiveinkünfte im Sinne des § 10a Abs. 2 KStG 1988 erzielen. Es 
gilt die Fassung der EU-Liste der nicht kooperativen Länder und Gebiete für Steuerzwecke, die zum jeweiligen Abschlussstichtag des für die Beurteilung des Überwiegens der Passiveinkünfte im Sinne des § 10a Abs. 2 KStG 1988 heranzuziehenden Wirtschaftsjahres in Geltung steht;</t>
  </si>
  <si>
    <t>Bestätigung von Klient im Wege der Vollständigkeitserklärung einholen</t>
  </si>
  <si>
    <t xml:space="preserve">erfüllt </t>
  </si>
  <si>
    <t>nicht erfüllt</t>
  </si>
  <si>
    <t>noch zu prüfen</t>
  </si>
  <si>
    <t>Kein Insolvenzverfahren anhängig; Ausgenommen Sanierungsverfahren</t>
  </si>
  <si>
    <t>Sanierungsverfahren wäre unschädlich</t>
  </si>
  <si>
    <t>Ist mein Unternehmen ein "Unternehmen in Schwierigkeiten" im Sinne der EU-VO Nr. 651/2014?</t>
  </si>
  <si>
    <t>nicht alle erforderlichen Fragen beantwortet</t>
  </si>
  <si>
    <t>Mein Unternehmen ist ein "Unternehmen in Schwierigkeiten"</t>
  </si>
  <si>
    <t>Mein Unternehmen ist kein "Unternehmen in Schwierigkeiten" im Sinne der EU-VO 651/2014</t>
  </si>
  <si>
    <t>Ergebnis auf Basis der beantworteten Fragen:</t>
  </si>
  <si>
    <t>Mein Unternehmen hat keine Rechtsform im Sinne der EU-VO 651/2014</t>
  </si>
  <si>
    <t>ja</t>
  </si>
  <si>
    <t>(1)</t>
  </si>
  <si>
    <t>nein</t>
  </si>
  <si>
    <t>AG oder GmbH</t>
  </si>
  <si>
    <t>i</t>
  </si>
  <si>
    <t>Die Voraussetzung für die Eröffnung eines Insolvenzverfahrens liegen vor, wenn das Unternehmen zahlungsunfähig iSd § 66 IO oder überschuldet iSd § 67 IO ist und somit auch keine positive Fortbestehensprognose erstellt werden kann oder konnte. Nach § 70 IO ist auf Antrag der Gläubiger in Insolvenzverfahren zu eröffnen, wenn dieser eine Insolvenzforderung oder eine Forderung aus einer Eigenkapitalersetzenden Leistung hat und der Schuldner zahlungsunfähig ist.</t>
  </si>
  <si>
    <t>OG oder KG (inkl Co KG)</t>
  </si>
  <si>
    <t>sonstiges</t>
  </si>
  <si>
    <t>(2)</t>
  </si>
  <si>
    <t>(3)</t>
  </si>
  <si>
    <t xml:space="preserve">Basierend auf den im Folgenden einzugebenen Kennzahlen Ihres Unternehmens: Ist Ihr Unternehmen ein KMU? </t>
  </si>
  <si>
    <t>Link zur Hilfestellung</t>
  </si>
  <si>
    <t>(3a)</t>
  </si>
  <si>
    <t>letzter Stichtag</t>
  </si>
  <si>
    <t>ein Jahr davor</t>
  </si>
  <si>
    <t xml:space="preserve">zwei Jahre davor </t>
  </si>
  <si>
    <t>drei Jahre davor</t>
  </si>
  <si>
    <t>vier Jahre davor</t>
  </si>
  <si>
    <t>Mitarbeiterzahl [VZÄ]</t>
  </si>
  <si>
    <t>Jahresumsatz [TEUR]</t>
  </si>
  <si>
    <t>Jahresbilanzsumme [TEUR]</t>
  </si>
  <si>
    <t>Größe im Jahr</t>
  </si>
  <si>
    <t>erkannte Größe</t>
  </si>
  <si>
    <t>(4)</t>
  </si>
  <si>
    <t>Da Ihr Unternehmen ein KMU ist: Besteht Ihr Unternehmen kürzer als 3 Jahre?</t>
  </si>
  <si>
    <t>(5)</t>
  </si>
  <si>
    <t>kein KMU</t>
  </si>
  <si>
    <t>KMU</t>
  </si>
  <si>
    <t>(6)</t>
  </si>
  <si>
    <t xml:space="preserve">Da Ihr Unternehmen ein großes Unternehmen im Sinne der EU-VO darstellt: Betrug - basierend auf den im Folgenden eingegebenen Daten - in den letzten beiden Jahren 
   1. der buchwertbasierte Verschuldungsgrad des Unternehmens mehr als 7,5 und 
   2. das anhand des EBITDA berechnete Zinsdeckungsverhältnis des Unternehmens lag unter 1,0? </t>
  </si>
  <si>
    <t>nicht eindeutig</t>
  </si>
  <si>
    <t>Bin ich ein "KMU"?</t>
  </si>
  <si>
    <t>MA-KMU</t>
  </si>
  <si>
    <t>JU-KMU</t>
  </si>
  <si>
    <t>BS-KMU</t>
  </si>
  <si>
    <t>Jahr-KMU</t>
  </si>
  <si>
    <t>Grenzwert</t>
  </si>
  <si>
    <t xml:space="preserve">Ist mehr als die Hälfte des gezeichneten Stammkapitals infolge aufgelaufener Verluste verlorengegangen? </t>
  </si>
  <si>
    <t>Buchwertbasierter Verschuldungsgrad</t>
  </si>
  <si>
    <t>Ist mehr als die Hälfte der in den Geschäftsbüchern ausgewiesenen Eigenmittel infolge aufgelaufener Verluste verlorengegangen?</t>
  </si>
  <si>
    <t>Zinsdeckungsverhältnis</t>
  </si>
  <si>
    <t>Hinweis zum "buchwertbasierten Verschuldungsgrad": Für die Berechnung ist grundsätzlich das gesamte Fremdkapital heranzuziehen. Unter besonderen Umständen könnte die Verwendung des verzinslichen</t>
  </si>
  <si>
    <t xml:space="preserve">Dies ist der Fall, wenn sich nach Abzug der aufgelaufenen Verluste von den Rücklagen (und allen sonstigen Elementen, die im Allgemeinen den Eigenmitteln des Unternehmens zugerechnet werden) ein negativer kumulativer Betrag ergibt, der mehr als der Hälfte des gezeichneten Stammkapitals zzgl etwaiger Agios entspricht. </t>
  </si>
  <si>
    <t>Weniger als die Hälfte der in den Geschäftsbüchern ausgewiesenen Eigenmittel ist infolge aufgelaufener Verluste verlorengegangen.</t>
  </si>
  <si>
    <t xml:space="preserve">Betrug in den letzten beiden Jahren </t>
  </si>
  <si>
    <t xml:space="preserve">1. der buchwertbasierte Verschuldungsgrad des Unternehmens mehr als 7,5 und </t>
  </si>
  <si>
    <t xml:space="preserve">2. das anhand des EBITDA berechnete Zinsdeckungsverhältnis des Unternehmens lag unter 1,0? </t>
  </si>
  <si>
    <r>
      <t xml:space="preserve">Ist Ihr Unternehmen Gegenstand eines Insolvenzverfahrens oder erfüllt es die in § 70 IO vorgesehenen Voraussetzungen für die Eröffung eines Insolvenzferfahrens auf Antrag seiner Gläubiger?
</t>
    </r>
    <r>
      <rPr>
        <b/>
        <i/>
        <sz val="9"/>
        <rFont val="Trebuchet MS"/>
        <family val="2"/>
      </rPr>
      <t>ODER</t>
    </r>
    <r>
      <rPr>
        <b/>
        <sz val="11"/>
        <rFont val="Trebuchet MS"/>
        <family val="2"/>
      </rPr>
      <t xml:space="preserve">
Hat Ihr Unternehmen eine Rettungsbeihilfe erhalten und der Kredit wurde noch nicht zurückgezahlt oder die Garantie ist noch nicht erloschen?
</t>
    </r>
    <r>
      <rPr>
        <b/>
        <i/>
        <sz val="9"/>
        <rFont val="Trebuchet MS"/>
        <family val="2"/>
      </rPr>
      <t>ODER</t>
    </r>
    <r>
      <rPr>
        <b/>
        <sz val="11"/>
        <rFont val="Trebuchet MS"/>
        <family val="2"/>
      </rPr>
      <t xml:space="preserve">
Hat Ihr Unternehmen eine Umstrukturierungsbeihilfe erhalten und unterliegt noch einem Umstrukturierungsplan?</t>
    </r>
  </si>
  <si>
    <t>gemäß der KMU-Definition des Anhangs I zur AGVO</t>
  </si>
  <si>
    <r>
      <t>EBITDA</t>
    </r>
    <r>
      <rPr>
        <sz val="10"/>
        <rFont val="Trebuchet MS"/>
        <family val="2"/>
      </rPr>
      <t xml:space="preserve"> [TEUR]</t>
    </r>
  </si>
  <si>
    <r>
      <t xml:space="preserve">Zinsaufwand </t>
    </r>
    <r>
      <rPr>
        <sz val="10"/>
        <rFont val="Trebuchet MS"/>
        <family val="2"/>
      </rPr>
      <t>[TEUR, positiven Wert eingeben!]</t>
    </r>
  </si>
  <si>
    <r>
      <t>Eigenkapital</t>
    </r>
    <r>
      <rPr>
        <sz val="10"/>
        <rFont val="Trebuchet MS"/>
        <family val="2"/>
      </rPr>
      <t xml:space="preserve"> [TEUR]</t>
    </r>
  </si>
  <si>
    <r>
      <t>Fremdkapital</t>
    </r>
    <r>
      <rPr>
        <sz val="10"/>
        <rFont val="Trebuchet MS"/>
        <family val="2"/>
      </rPr>
      <t xml:space="preserve"> [TEUR]</t>
    </r>
  </si>
  <si>
    <t>1.</t>
  </si>
  <si>
    <t>2.</t>
  </si>
  <si>
    <t>Das Unternehmen ist ein eigenständiges Unternehmen</t>
  </si>
  <si>
    <t xml:space="preserve">Größenkriterien </t>
  </si>
  <si>
    <t>Letzter Stichtag vor dem 31.12.2019</t>
  </si>
  <si>
    <t>ein Jahr zuvor</t>
  </si>
  <si>
    <t>Mitarbeiteranzahl</t>
  </si>
  <si>
    <t>Jahresbilanzsumme</t>
  </si>
  <si>
    <t>Jahresumsatz</t>
  </si>
  <si>
    <t>Ist mein Unternehmen ein "Klein- oder Kleinstunternehmen" im Sinne der KMU-Definition des Anhangs I zur AGVO?</t>
  </si>
  <si>
    <t>Bitte Maßnahmen beschreiben und dokumentieren</t>
  </si>
  <si>
    <t xml:space="preserve">Nachweise anfordern &amp; dokumentieren </t>
  </si>
  <si>
    <t>nicht im mehrheitlichen Eigentum von Gebietskörperschaften/sons. Einrichtungen öffentlichen Rechts stehende, die einen Eigendeckungsgrad von weniger als 75% aufweisen</t>
  </si>
  <si>
    <t>Berechnung des Eigendeckungsgrades &amp; Dokumentation der getätigten Zu- &amp; Abschläge</t>
  </si>
  <si>
    <t>TEIL II: Verpflichtungen &amp; Bestätigungen</t>
  </si>
  <si>
    <t>6.1.2</t>
  </si>
  <si>
    <t>Umsatzausfälle wurden durch die COVID-19-Krise verursacht und das Unternehmen hat einnahmen- und ausgabenseitige schadensmindernde Maßnahmen im Rahmen einer Gesamtstrategie gesetzt</t>
  </si>
  <si>
    <t>6.1.3</t>
  </si>
  <si>
    <t xml:space="preserve">im Rahmen der rechtlichen Möglichkeiten wurden Vergütungen des Inhabers, der Organe, Mitarbeiter und wesentlichen Erfüllungsgehilfen so bemessen, dass diesen keine unangemessenen Entgelte, Entgeltbestandteile, sonstige Zuwendungen geleistet wurden </t>
  </si>
  <si>
    <t>Auf den Erhalt der Arbeitsplätze wurde besonders Bedacht genommen &amp; Maßnahmen wurden gesetzt (z.B. Kurzarbeit)</t>
  </si>
  <si>
    <t>Antwort</t>
  </si>
  <si>
    <t>Antwort / Betrag</t>
  </si>
  <si>
    <t xml:space="preserve">Aktuelle Richtlinie zum Fixkostenzuschuss </t>
  </si>
  <si>
    <t>Aktuellen FAQs (Stand 22.6.2021)</t>
  </si>
  <si>
    <t>UiS: sind sie nachfolgenden Fragen mit Nein zu beantworten, darf ein FKZ nur in Höhe der De-Minimis Grenzen gewährt werden</t>
  </si>
  <si>
    <t>I. Kein Unternehmen in Schwierigkeiten (UiS) -&gt; siehe Prüfung 1.2.</t>
  </si>
  <si>
    <t xml:space="preserve">II. Unternehmen in Schwierigkeiten (UiS), aber Klein- oder Kleinstunternehmen -&gt; siehe 1.3. </t>
  </si>
  <si>
    <t>II. Unternehmen in Schwierigkeiten (UiS), aber Sanierung mittels Maßnahmen, die das Eigenkapital des 
Unternehmens stärken</t>
  </si>
  <si>
    <t>FAQs</t>
  </si>
  <si>
    <r>
      <t xml:space="preserve">In den letzten drei veranlagten Jahren </t>
    </r>
    <r>
      <rPr>
        <b/>
        <sz val="11"/>
        <color theme="1"/>
        <rFont val="Calibri"/>
        <family val="2"/>
        <scheme val="minor"/>
      </rPr>
      <t>kein</t>
    </r>
    <r>
      <rPr>
        <sz val="11"/>
        <color theme="1"/>
        <rFont val="Calibri"/>
        <family val="2"/>
        <scheme val="minor"/>
      </rPr>
      <t xml:space="preserve"> rechtskräftig festgestellter Missbrauch iSd § 22 BAO</t>
    </r>
  </si>
  <si>
    <r>
      <rPr>
        <b/>
        <sz val="11"/>
        <color theme="1"/>
        <rFont val="Calibri"/>
        <family val="2"/>
        <scheme val="minor"/>
      </rPr>
      <t xml:space="preserve">Ausnahme: </t>
    </r>
    <r>
      <rPr>
        <sz val="11"/>
        <color theme="1"/>
        <rFont val="Calibri"/>
        <family val="2"/>
        <scheme val="minor"/>
      </rPr>
      <t>der zu einer Änderung der steuerlichen Bemessungsgrundlage von nicht mehr als EUR 100.000 im jeweiligen Veranlagungszeitraum geführt hat</t>
    </r>
  </si>
  <si>
    <r>
      <rPr>
        <b/>
        <sz val="11"/>
        <color theme="1"/>
        <rFont val="Calibri"/>
        <family val="2"/>
        <scheme val="minor"/>
      </rPr>
      <t>Kein</t>
    </r>
    <r>
      <rPr>
        <sz val="11"/>
        <color theme="1"/>
        <rFont val="Calibri"/>
        <family val="2"/>
        <scheme val="minor"/>
      </rPr>
      <t xml:space="preserve"> Ausschluss aufgrund des Abzugsverbots - § 12 Abs. 1 Z 10 KStG oder § 10a KStG * siehe Erläuterung Z 29</t>
    </r>
  </si>
  <si>
    <r>
      <t xml:space="preserve">Über den Antragsteller oder dessen Organe (in Ausübung ihrer Organfunktion) wurde keine rechtskräftige Finanzstrafe oder entsprechende Verbandsgeldbuße in den letzten fünf Jahren </t>
    </r>
    <r>
      <rPr>
        <b/>
        <sz val="11"/>
        <color theme="1"/>
        <rFont val="Calibri"/>
        <family val="2"/>
        <scheme val="minor"/>
      </rPr>
      <t>vor</t>
    </r>
    <r>
      <rPr>
        <sz val="11"/>
        <color theme="1"/>
        <rFont val="Calibri"/>
        <family val="2"/>
        <scheme val="minor"/>
      </rPr>
      <t xml:space="preserve"> Antragstellung aufgrund von Vorsatz verhängt</t>
    </r>
  </si>
  <si>
    <r>
      <rPr>
        <b/>
        <sz val="11"/>
        <color theme="1"/>
        <rFont val="Calibri"/>
        <family val="2"/>
        <scheme val="minor"/>
      </rPr>
      <t xml:space="preserve">Ausnahme:  </t>
    </r>
    <r>
      <rPr>
        <sz val="11"/>
        <color theme="1"/>
        <rFont val="Calibri"/>
        <family val="2"/>
        <scheme val="minor"/>
      </rPr>
      <t>eine Finanzordnungswidrigkeit oder eine den Betrag von EUR 10.000 nicht übersteigende Finanzstrafe oder Verbandsgeldbuße</t>
    </r>
  </si>
  <si>
    <r>
      <rPr>
        <b/>
        <sz val="11"/>
        <color theme="1"/>
        <rFont val="Calibri"/>
        <family val="2"/>
        <scheme val="minor"/>
      </rPr>
      <t xml:space="preserve">Ausnahme: </t>
    </r>
    <r>
      <rPr>
        <sz val="11"/>
        <color theme="1"/>
        <rFont val="Calibri"/>
        <family val="2"/>
        <scheme val="minor"/>
      </rPr>
      <t>es wurde ein Antrag auf Ausnahme von dieser Regelung gestellt und positiv entschieden.</t>
    </r>
  </si>
  <si>
    <r>
      <rPr>
        <b/>
        <sz val="11"/>
        <color theme="1"/>
        <rFont val="Calibri"/>
        <family val="2"/>
        <scheme val="minor"/>
      </rPr>
      <t>Keine</t>
    </r>
    <r>
      <rPr>
        <sz val="11"/>
        <color theme="1"/>
        <rFont val="Calibri"/>
        <family val="2"/>
        <scheme val="minor"/>
      </rPr>
      <t xml:space="preserve"> Non-Profit-Organisation, die die Voraussetzungen der §§ 34 bis 47 der BAO erfüllt bzw. kein nachgelagertes 
Unternehmen </t>
    </r>
    <r>
      <rPr>
        <b/>
        <sz val="11"/>
        <color theme="1"/>
        <rFont val="Calibri"/>
        <family val="2"/>
        <scheme val="minor"/>
      </rPr>
      <t>oder ein</t>
    </r>
    <r>
      <rPr>
        <sz val="11"/>
        <color theme="1"/>
        <rFont val="Calibri"/>
        <family val="2"/>
        <scheme val="minor"/>
      </rPr>
      <t xml:space="preserve"> Unternehmen, das Zahlungen aus dem NPO-Unterstützungsfonds bezieht</t>
    </r>
  </si>
  <si>
    <r>
      <rPr>
        <b/>
        <sz val="11"/>
        <color theme="1"/>
        <rFont val="Calibri"/>
        <family val="2"/>
        <scheme val="minor"/>
      </rPr>
      <t xml:space="preserve">Ausnahme: </t>
    </r>
    <r>
      <rPr>
        <sz val="11"/>
        <color theme="1"/>
        <rFont val="Calibri"/>
        <family val="2"/>
        <scheme val="minor"/>
      </rPr>
      <t xml:space="preserve">vom antragstellenden Unternehmen wir ein vor dem 1. November 2020 esistierender operativ tätiger (Teil-)Betrieb oder Mitunternehmeranteil im Wege der Gesamtrechtsnachfolge oder speziellen Fällen der Einzelrechtsnachfolge übernommen. </t>
    </r>
  </si>
  <si>
    <t>Heilung durch Einlage der ausbezahlten Nettodividende möglich -&gt; siehe FAQ</t>
  </si>
  <si>
    <t>maximale Höhe des Verlustersatzes EUR 10.000.000</t>
  </si>
  <si>
    <t>Höhe des Verlustes</t>
  </si>
  <si>
    <t>Verlustersatz max.</t>
  </si>
  <si>
    <r>
      <rPr>
        <b/>
        <sz val="11"/>
        <color theme="1"/>
        <rFont val="Calibri"/>
        <family val="2"/>
        <scheme val="minor"/>
      </rPr>
      <t>Kein</t>
    </r>
    <r>
      <rPr>
        <sz val="11"/>
        <color theme="1"/>
        <rFont val="Calibri"/>
        <family val="2"/>
        <scheme val="minor"/>
      </rPr>
      <t xml:space="preserve"> neu gegründetes Unternehmen, das vor dem 1. November 2020 noch keine Umsätze erzielt hat *Ausnahme für Umgründungen / Betriebsübernahmen</t>
    </r>
  </si>
  <si>
    <t>6.1.5</t>
  </si>
  <si>
    <t xml:space="preserve">insbesondere wurden bis zum 31.12.2021 keine Bonuszahlungen an Vorstände oder Geschäftsführer in Höhe von mehr als 50% ihrer Bonuszahlung für das Wirtschaftsjahr 2019 ausgezahlt </t>
  </si>
  <si>
    <r>
      <t xml:space="preserve">Entnahmen/Gewinnausschüttungen im Zeitraum bis 31. Dezember 2021 wurden/ werden an die wirtschaftlichen Verhältnisse angepasst; im Zeitraum bis zum 30. Dezember 2021 wurden </t>
    </r>
    <r>
      <rPr>
        <b/>
        <sz val="11"/>
        <color theme="1"/>
        <rFont val="Calibri"/>
        <family val="2"/>
        <scheme val="minor"/>
      </rPr>
      <t>keine</t>
    </r>
    <r>
      <rPr>
        <sz val="11"/>
        <color theme="1"/>
        <rFont val="Calibri"/>
        <family val="2"/>
        <scheme val="minor"/>
      </rPr>
      <t xml:space="preserve"> Ausschüttung von Dividenden oder sonstige rechtlich nicht zwingende Gewinnausschüttungen sowie kein Rückkauf eigener Aktien getätigt.</t>
    </r>
  </si>
  <si>
    <t>Summe</t>
  </si>
  <si>
    <r>
      <t xml:space="preserve">Wird vom antragstellenden Unternehmen ein schon vor dem 1. November 2020 existierender operativ tätiger (Teil-)Betrieb oder Mitunternehmeranteil übernommen beziehungsweise fortgeführt, so kann nicht nur in Fällen der zivilrechtlichen Gesamtrechtsnachfolge ein Verlustersatz gewährt werden, sondern auch in Fällen der zivilrechtlichen Einzelrechtsnachfolge, wenn:
(a) der (Teil-)Betrieb oder Mitunternehmeranteil bereits vor dem 16. Februar 2021 mit zivilrechtlicher Wirksamkeit übernommen beziehungsweise fortgeführt wurde </t>
    </r>
    <r>
      <rPr>
        <u/>
        <sz val="11"/>
        <color theme="1"/>
        <rFont val="Calibri"/>
        <family val="2"/>
        <scheme val="minor"/>
      </rPr>
      <t>oder</t>
    </r>
    <r>
      <rPr>
        <sz val="11"/>
        <color theme="1"/>
        <rFont val="Calibri"/>
        <family val="2"/>
        <scheme val="minor"/>
      </rPr>
      <t xml:space="preserve"> 
(b) der Erwerb des (Teil-)Betriebes oder Mitunternehmeranteiles oder die Umgründung aus einem der nachfolgenden Gründe stattfindet:
i. der Übertragende ist verstorben und daher wird die Übertragung eines (Teil-)Betriebes  oder Mitunternehmeranteiles veranlasst, </t>
    </r>
    <r>
      <rPr>
        <u/>
        <sz val="11"/>
        <color theme="1"/>
        <rFont val="Calibri"/>
        <family val="2"/>
        <scheme val="minor"/>
      </rPr>
      <t>oder</t>
    </r>
    <r>
      <rPr>
        <sz val="11"/>
        <color theme="1"/>
        <rFont val="Calibri"/>
        <family val="2"/>
        <scheme val="minor"/>
      </rPr>
      <t xml:space="preserve">
ii. es erfolgt eine unentgeltliche Übertragung und/oder eine Übertragung zwischen Angehörigen im Sinne des § 25 BAO, weil der Übertragende wegen körperlicher oder geistiger Behinderung in einem Ausmaß erwerbsunfähig ist, sodass er nicht in der Lage ist, den (Teil-)Betrieb fortzuführen oder die mit seiner Stellung als Mitunternehmer verbundenen Aufgaben oder Verpflichtungen zu erfüllen, </t>
    </r>
    <r>
      <rPr>
        <u/>
        <sz val="11"/>
        <color theme="1"/>
        <rFont val="Calibri"/>
        <family val="2"/>
        <scheme val="minor"/>
      </rPr>
      <t>oder</t>
    </r>
    <r>
      <rPr>
        <sz val="11"/>
        <color theme="1"/>
        <rFont val="Calibri"/>
        <family val="2"/>
        <scheme val="minor"/>
      </rPr>
      <t xml:space="preserve">
iii. es erfolgt eine unentgeltliche Übertragung und/oder eine Übertragung zwischen Angehörigen im Sinne des § 25 BAO, weil der Übertragende das 60. Lebensjahr vollendet hat und seine Erwerbstätigkeit einstellt.
</t>
    </r>
    <r>
      <rPr>
        <b/>
        <sz val="11"/>
        <color theme="1"/>
        <rFont val="Calibri"/>
        <family val="2"/>
        <scheme val="minor"/>
      </rPr>
      <t>Ist der Erwerb eines (Teil-)Betriebes oder Mitunternehmeranteils oder eine Umgründung nicht wirtschaftlich begründet und dient überwiegend dazu, die Voraussetzungen für die Gewährung eines Verlustersatzes zu schaffen, so ist weder in Fällen der zivilrechtlichen Gesamtrechtsnachfolge noch in Fällen der zivilrechtlichen Einzelrechtsnachfolge diesem Unternehmen ein Verlustersatz zu gewähren.</t>
    </r>
  </si>
  <si>
    <t>sonstige betriebliche Erträge</t>
  </si>
  <si>
    <t>16.09. - 30.09.2020</t>
  </si>
  <si>
    <t>Oktober 2020</t>
  </si>
  <si>
    <t>November 2020</t>
  </si>
  <si>
    <t>Dezember 2020</t>
  </si>
  <si>
    <t>Jänner 2021</t>
  </si>
  <si>
    <t>Februar 2021</t>
  </si>
  <si>
    <t>März 2021</t>
  </si>
  <si>
    <t>April 2021</t>
  </si>
  <si>
    <t>Mai 2021</t>
  </si>
  <si>
    <t>Juni 2021</t>
  </si>
  <si>
    <t>16.09. - 30.09.2019</t>
  </si>
  <si>
    <t>Oktober 2019</t>
  </si>
  <si>
    <t>November 2019</t>
  </si>
  <si>
    <t>Dezember 2019</t>
  </si>
  <si>
    <t>Jänner 2019</t>
  </si>
  <si>
    <t>Februar 2019</t>
  </si>
  <si>
    <t>März 2019</t>
  </si>
  <si>
    <t>April 2019</t>
  </si>
  <si>
    <t>Mai 2019</t>
  </si>
  <si>
    <t>Juni 2019</t>
  </si>
  <si>
    <t>Umsatzerlöse</t>
  </si>
  <si>
    <t>Bestandsveränderungen</t>
  </si>
  <si>
    <t>aktivierte Eigenleistungen</t>
  </si>
  <si>
    <t>Aufwendungen für Material und sonstige bezogene Herstellungsleistungen</t>
  </si>
  <si>
    <t>Aufwand für bezogene Leistungen</t>
  </si>
  <si>
    <t>Personalaufwand</t>
  </si>
  <si>
    <t>Abschreibungen</t>
  </si>
  <si>
    <t>sonstige betriebliche Aufwendungen</t>
  </si>
  <si>
    <t>Zinsen und ähnliche Aufwendungen</t>
  </si>
  <si>
    <t>Versicherungsleistungen</t>
  </si>
  <si>
    <t>Zuschüsse iZm Kurzarbeit</t>
  </si>
  <si>
    <t>1. Berechnung des Umsatzes</t>
  </si>
  <si>
    <t>a</t>
  </si>
  <si>
    <t>e</t>
  </si>
  <si>
    <t>b</t>
  </si>
  <si>
    <t>c</t>
  </si>
  <si>
    <t>d</t>
  </si>
  <si>
    <t>zu 3.1.8</t>
  </si>
  <si>
    <t>Umsatzausfall von mindestens 30%</t>
  </si>
  <si>
    <t>Krditinstitute, Versicherungen, Wertpapierfirmen, Wertpapierdienstlesitungsunternehmen, Pensionskassen</t>
  </si>
  <si>
    <t>ausgenommen Abgang aus dem Anlagevermögen</t>
  </si>
  <si>
    <t>Ertträge</t>
  </si>
  <si>
    <t>ausgenommen außerplanmäßige Abschreibungen</t>
  </si>
  <si>
    <t>Aufwand</t>
  </si>
  <si>
    <t>Beteiligungserträge (Ausschüttungen, Dividenden)</t>
  </si>
  <si>
    <t>wenn mehr als die Hälfte der Umsätze</t>
  </si>
  <si>
    <t>Zuwendungen von Gebietskörperschaften iZm Covid-19</t>
  </si>
  <si>
    <t>Entschädigungen aus dem Epidemiegesetz</t>
  </si>
  <si>
    <t>Fragen und Antworten zum Verlustersatz ín der aktuellen Fassung sollten geprüft werden</t>
  </si>
  <si>
    <t>Allgemeines und Überblick</t>
  </si>
  <si>
    <t>Ermittlung des Verlustersatzes</t>
  </si>
  <si>
    <t>Schadenminimierungspflicht</t>
  </si>
  <si>
    <t>Höhe des Verlustersatzes geprüft (70% oder 90%)</t>
  </si>
  <si>
    <t>Allfällige Korrekturen im Zuge der zweiten Tranche Berücksichtigt?</t>
  </si>
  <si>
    <t>Lücke im Betrachtungszeitraum?</t>
  </si>
  <si>
    <t xml:space="preserve">Für Antragsteller, die einen Lockdown Umsatzersatz oder einen Lockdown-Umsatzersatz II für die Monate November und/oder Dezember beantragt haben, ist eine Lücke in diesen Monaten jedoch ausnahmsweise zulässig. </t>
  </si>
  <si>
    <t>Kein FKZ 800.000 beantragt?</t>
  </si>
  <si>
    <t>Rücktritt möglich</t>
  </si>
  <si>
    <t>Fehlen Vergleichswerte für den Umsatzausfall?</t>
  </si>
  <si>
    <t>z.B. aufgrund von Umbauarbeiten, Anlaufphase direkt nach Gründung des Unternehmens</t>
  </si>
  <si>
    <t>StB/WP/BBH-Kosten iZm der Einbringung des Verlustersatz-Antrages bis EUR 36.000 berücksichtigt?</t>
  </si>
  <si>
    <t>13. und 14. Gehalt im Rahmen der Verlustermittlung korrekt berücksichtigt?</t>
  </si>
  <si>
    <t>Die Beträge des 13. und 14. Gehaltes sind durch 12 zu dividieren und mit der Anzahl der beantragten Monate des Betrachtungszeitraumes zu multiplizieren</t>
  </si>
  <si>
    <t>Wertberichtigungen von Forderungen korrekt ermittelt?</t>
  </si>
  <si>
    <t>Zeitliche Zuordnung von Dotierungen bzw. Auflösungen von Rückstellungen korrekt?</t>
  </si>
  <si>
    <t>Instandsetzung/Instandhaltung beim Verlustersatz korrekt berücksichtigt?</t>
  </si>
  <si>
    <t>Beteiligungserträge berücksichtigt?</t>
  </si>
  <si>
    <t>Absetzung für Abnutzung (AfA) korrekt berücksichtigt?</t>
  </si>
  <si>
    <t>Dokumentation zur Schadenminimierung vorhanden?</t>
  </si>
  <si>
    <t>Für die Berücksichtigung von Bestandzinsen als Aufwendungen gemäß Punkt 4.2.2 der Richtlinien für die Dauer der Beschränkung muss daher eine der drei folgenden Varianten vorliegen:</t>
  </si>
  <si>
    <t>Variante 1: Ein für die Dauer der Beschränkung einvernehmlich auf die beschränkte tatsächliche Benutzbarkeit der Geschäftsräumlichkeit reduzierter Bestandzins darf als Aufwendung berücksichtigt werden</t>
  </si>
  <si>
    <t>Variante 2: Es kommt trotz Ersuchens des Bestandnehmers mit dem Bestandgeber zu keiner einvernehmlichen Aussetzung oder Reduktion des Bestandzinses für die Dauer der Beschränkung. Ein unter Vorbehalt einer späteren Rückforderung durch das Unternehmen bezahlter Bestandzins darf in diesem Fall vorläufig als Aufwendung berücksichtigt werden</t>
  </si>
  <si>
    <t>Variante 3: Der Bestandnehmer hat in Unkenntnis der Rechtslage den Bestandgeber nicht um eine einvernehmliche Aussetzung oder Reduktion des Bestandzinses für die Dauer der Beschränkung ersucht. Ein in Unkenntnis der Rechtslage ohne Vorbehalt bezahlter Bestandzins darf vorläufig dennoch als Aufwendung berücksichtigt werden, sofern das Unternehmen vor Antragstellung seine Zweifel gegenüber dem Bestandgeber hinsichtlich der  Rechtmäßigkeit der (Höhe der) getätigten Bestandzinszahlung schriftlich bekräftigt und sich vorbehält, die Leistung des Bestandzinses zurückzufordern, sollte die Leistung (rechts)grundlos gewesen sein</t>
  </si>
  <si>
    <t xml:space="preserve">Erhöhte Dokumentations- und Mitwirkungspflicht (Aufbewahrungspflicht: 10 Jahre): sämtliche Unterlagen bereitzuhalten und auf Verlangen vorzulegen, die die gesetzten zumutbaren Maßnahmen belegen </t>
  </si>
  <si>
    <t>Korrespondenz mit einem Vermieter oder Verpächter vorhanden?</t>
  </si>
  <si>
    <t>3. Steuerliche Mehr-Weniger Rechnung</t>
  </si>
  <si>
    <r>
      <t xml:space="preserve">2. Berechnung Verlust </t>
    </r>
    <r>
      <rPr>
        <b/>
        <i/>
        <sz val="10"/>
        <color rgb="FFFF0000"/>
        <rFont val="Trebuchet MS"/>
        <family val="2"/>
      </rPr>
      <t>inkl Abgrenzungen</t>
    </r>
  </si>
  <si>
    <t>Zwischenergebnis</t>
  </si>
  <si>
    <t>- Kürzung Zinsaufwand, der Zinserträge nicht übersteigt (mit (-) eintragen)</t>
  </si>
  <si>
    <t>Zinsaufwand darf nur angesetzt werden soweit dieser die Zinseträge übersteigt</t>
  </si>
  <si>
    <t>Beispiel Hinzurechnung PKW Luxustangente</t>
  </si>
  <si>
    <r>
      <t xml:space="preserve">Ergebnis </t>
    </r>
    <r>
      <rPr>
        <b/>
        <u/>
        <sz val="10"/>
        <color theme="1"/>
        <rFont val="Trebuchet MS"/>
        <family val="2"/>
      </rPr>
      <t>nach</t>
    </r>
    <r>
      <rPr>
        <b/>
        <sz val="10"/>
        <color theme="1"/>
        <rFont val="Trebuchet MS"/>
        <family val="2"/>
      </rPr>
      <t xml:space="preserve"> Verlustmindernden Positionen</t>
    </r>
  </si>
  <si>
    <t>Beispiel Hinzurechnung Repräsentationsaufwand</t>
  </si>
  <si>
    <t>nur, wenn nicht bereits als Ertrag oder Aufwandskürzung berücksichtigt</t>
  </si>
  <si>
    <r>
      <t xml:space="preserve">Ergebnis </t>
    </r>
    <r>
      <rPr>
        <b/>
        <u/>
        <sz val="10"/>
        <color theme="1"/>
        <rFont val="Trebuchet MS"/>
        <family val="2"/>
      </rPr>
      <t>vor</t>
    </r>
    <r>
      <rPr>
        <b/>
        <sz val="10"/>
        <color theme="1"/>
        <rFont val="Trebuchet MS"/>
        <family val="2"/>
      </rPr>
      <t xml:space="preserve"> Steuerlicher Mehr-Weniger-Rechnung</t>
    </r>
  </si>
  <si>
    <r>
      <t xml:space="preserve">Ergebnis </t>
    </r>
    <r>
      <rPr>
        <b/>
        <u/>
        <sz val="10"/>
        <color theme="1"/>
        <rFont val="Trebuchet MS"/>
        <family val="2"/>
      </rPr>
      <t>nach</t>
    </r>
    <r>
      <rPr>
        <b/>
        <sz val="10"/>
        <color theme="1"/>
        <rFont val="Trebuchet MS"/>
        <family val="2"/>
      </rPr>
      <t xml:space="preserve"> Steuerlicher Mehr-Weniger-Rechnung</t>
    </r>
  </si>
  <si>
    <t>Gem. § 7 EStG /§ 7a EStG / § 8 EStG</t>
  </si>
  <si>
    <t>TEIL III: Details zur Ermittlung des Verlustersatzes</t>
  </si>
  <si>
    <t>Kommt es zu einer Überschneidung von Verlutersatz und Umsatzersatz?</t>
  </si>
  <si>
    <t>Summe Verlust Betrachtungszeitraum</t>
  </si>
  <si>
    <r>
      <t xml:space="preserve">Überschneidung für gesamten Monat: für diesen Monat darf kein VUE beantragt werden. Überschneidung für einen Teil: es darf zwar ein VUE für diesen Monat beantragt werden, </t>
    </r>
    <r>
      <rPr>
        <i/>
        <u/>
        <sz val="11"/>
        <rFont val="Calibri"/>
        <family val="2"/>
        <scheme val="minor"/>
      </rPr>
      <t>aber der anteilige Umsatzersatz ist verlustkürzend anzurechnen!</t>
    </r>
  </si>
  <si>
    <t xml:space="preserve">Die Beantwortung der folgenden Fragen hat zum Ziel festzustellen, ob Ihr Unternehmen eine der Voraussetzungen eines "Unternehmens in Schwierigkeiten" im Sinne der Definition des Art 2 Z 18 der EU-VO Nr. 651/2014 erfüllt. </t>
  </si>
  <si>
    <r>
      <t xml:space="preserve">Die Ermittlung der Kennzahlen (für mindestens 2 Jahre) hat für das "eigenständige Unternehmen" auf Basis seiner eigenen Kennzahlen (stand alone) zu erfolgen. In jenen Fällen in denen das Unternehmen in einen Konzernverbund eingebunden ist oder selbst Beteiligungen ab 25% hält oder selbst ein Beteiligungsunternehmen unter einer anderen Kapitalgesellschaft ab 25% ist, sind umfassende Sonderregelungen zur Kennzahlenermittlung zu beachten:
• Unternehmen ist eigenständig, wennlediglich Beziehungen zu Minderheitsbeteiligungen (&lt; 25%) bestehen -&gt; unten stehende Schwellenwerte kommen für </t>
    </r>
    <r>
      <rPr>
        <i/>
        <u/>
        <sz val="10"/>
        <rFont val="Trebuchet MS"/>
        <family val="2"/>
      </rPr>
      <t>das Unternehmen</t>
    </r>
    <r>
      <rPr>
        <i/>
        <sz val="10"/>
        <rFont val="Trebuchet MS"/>
        <family val="2"/>
      </rPr>
      <t xml:space="preserve"> zur Anwendung
• Es bestehen "von oben" oder "nach unten" Beteiligungen zu anderen Unternehmen (zwischen 25 und 50%) -&gt; die Daten des </t>
    </r>
    <r>
      <rPr>
        <i/>
        <u/>
        <sz val="10"/>
        <rFont val="Trebuchet MS"/>
        <family val="2"/>
      </rPr>
      <t>Partne</t>
    </r>
    <r>
      <rPr>
        <i/>
        <sz val="10"/>
        <rFont val="Trebuchet MS"/>
        <family val="2"/>
      </rPr>
      <t xml:space="preserve">runternehmens sind </t>
    </r>
    <r>
      <rPr>
        <i/>
        <u/>
        <sz val="10"/>
        <rFont val="Trebuchet MS"/>
        <family val="2"/>
      </rPr>
      <t>anteilig</t>
    </r>
    <r>
      <rPr>
        <i/>
        <sz val="10"/>
        <rFont val="Trebuchet MS"/>
        <family val="2"/>
      </rPr>
      <t xml:space="preserve"> miteinzubeziehen. 
                                                                                                                                                                                      Ebenso </t>
    </r>
    <r>
      <rPr>
        <i/>
        <u/>
        <sz val="10"/>
        <rFont val="Trebuchet MS"/>
        <family val="2"/>
      </rPr>
      <t>anteilig</t>
    </r>
    <r>
      <rPr>
        <i/>
        <sz val="10"/>
        <rFont val="Trebuchet MS"/>
        <family val="2"/>
      </rPr>
      <t xml:space="preserve"> die Daten eines mit diesem </t>
    </r>
    <r>
      <rPr>
        <i/>
        <u/>
        <sz val="10"/>
        <rFont val="Trebuchet MS"/>
        <family val="2"/>
      </rPr>
      <t>verbundenen</t>
    </r>
    <r>
      <rPr>
        <i/>
        <sz val="10"/>
        <rFont val="Trebuchet MS"/>
        <family val="2"/>
      </rPr>
      <t xml:space="preserve"> Unternehmens.
• Unternehmen ist mit einem anderen Unternehmen verbunden (beherrschender Einfluss)  -&gt; die Daten des verbundenen Unternehmens sind zur Gänze einzubeziehen. Ebenso </t>
    </r>
    <r>
      <rPr>
        <i/>
        <u/>
        <sz val="10"/>
        <rFont val="Trebuchet MS"/>
        <family val="2"/>
      </rPr>
      <t>gänzlich</t>
    </r>
    <r>
      <rPr>
        <i/>
        <sz val="10"/>
        <rFont val="Trebuchet MS"/>
        <family val="2"/>
      </rPr>
      <t xml:space="preserve">
                                                                                                                                                           einzubeziehen sind die Daten eines mit diesem </t>
    </r>
    <r>
      <rPr>
        <i/>
        <u/>
        <sz val="10"/>
        <rFont val="Trebuchet MS"/>
        <family val="2"/>
      </rPr>
      <t>verbundenen</t>
    </r>
    <r>
      <rPr>
        <i/>
        <sz val="10"/>
        <rFont val="Trebuchet MS"/>
        <family val="2"/>
      </rPr>
      <t xml:space="preserve"> Unternehmens, lediglich </t>
    </r>
    <r>
      <rPr>
        <i/>
        <u/>
        <sz val="10"/>
        <rFont val="Trebuchet MS"/>
        <family val="2"/>
      </rPr>
      <t>anteilig</t>
    </r>
    <r>
      <rPr>
        <i/>
        <sz val="10"/>
        <rFont val="Trebuchet MS"/>
        <family val="2"/>
      </rPr>
      <t xml:space="preserve"> 
                                                                                                                                                           die Daten eines </t>
    </r>
    <r>
      <rPr>
        <i/>
        <u/>
        <sz val="10"/>
        <rFont val="Trebuchet MS"/>
        <family val="2"/>
      </rPr>
      <t>Partner</t>
    </r>
    <r>
      <rPr>
        <i/>
        <sz val="10"/>
        <rFont val="Trebuchet MS"/>
        <family val="2"/>
      </rPr>
      <t xml:space="preserve">unternehmens.
• natürliche Person hält mehr als 50% an zwei Unternehmen am selben oder benachbarten Märkten (vor- oder nachgeschaltet): Unternehmensverbund gegeben.
</t>
    </r>
  </si>
  <si>
    <r>
      <rPr>
        <b/>
        <sz val="10"/>
        <rFont val="Trebuchet MS"/>
        <family val="2"/>
      </rPr>
      <t>Vorfrage</t>
    </r>
    <r>
      <rPr>
        <sz val="10"/>
        <rFont val="Trebuchet MS"/>
        <family val="2"/>
      </rPr>
      <t xml:space="preserve">: Werden </t>
    </r>
    <r>
      <rPr>
        <b/>
        <sz val="10"/>
        <rFont val="Trebuchet MS"/>
        <family val="2"/>
      </rPr>
      <t>25 % oder mehr</t>
    </r>
    <r>
      <rPr>
        <sz val="10"/>
        <rFont val="Trebuchet MS"/>
        <family val="2"/>
      </rPr>
      <t xml:space="preserve"> des Kapitals oder der Stimmrechte des Unternehmens direkt oder indirekt von einem oder mehreren ö</t>
    </r>
    <r>
      <rPr>
        <b/>
        <sz val="10"/>
        <rFont val="Trebuchet MS"/>
        <family val="2"/>
      </rPr>
      <t>ffentlichen Stellen oder Körperschaften des öffentlichen Rechts</t>
    </r>
    <r>
      <rPr>
        <sz val="10"/>
        <rFont val="Trebuchet MS"/>
        <family val="2"/>
      </rPr>
      <t xml:space="preserve"> einzeln oder gemeinsam kontrolliert? (falls "ja": kein KMU!) </t>
    </r>
    <r>
      <rPr>
        <vertAlign val="superscript"/>
        <sz val="10"/>
        <rFont val="Trebuchet MS"/>
        <family val="2"/>
      </rPr>
      <t>*)</t>
    </r>
  </si>
  <si>
    <r>
      <rPr>
        <i/>
        <vertAlign val="superscript"/>
        <sz val="7"/>
        <rFont val="Trebuchet MS"/>
        <family val="2"/>
      </rPr>
      <t>*)</t>
    </r>
    <r>
      <rPr>
        <i/>
        <sz val="7"/>
        <rFont val="Trebuchet MS"/>
        <family val="2"/>
      </rPr>
      <t xml:space="preserve"> sollte es aus Ihrer Sicht aus anderen Gründen </t>
    </r>
    <r>
      <rPr>
        <i/>
        <u/>
        <sz val="7"/>
        <rFont val="Trebuchet MS"/>
        <family val="2"/>
      </rPr>
      <t>eindeutig</t>
    </r>
    <r>
      <rPr>
        <i/>
        <sz val="7"/>
        <rFont val="Trebuchet MS"/>
        <family val="2"/>
      </rPr>
      <t xml:space="preserve"> sein, dass Ihr unternehmen "</t>
    </r>
    <r>
      <rPr>
        <i/>
        <u/>
        <sz val="7"/>
        <rFont val="Trebuchet MS"/>
        <family val="2"/>
      </rPr>
      <t>kein KMU</t>
    </r>
    <r>
      <rPr>
        <i/>
        <sz val="7"/>
        <rFont val="Trebuchet MS"/>
        <family val="2"/>
      </rPr>
      <t>" ist, können Sie diese Frage ebenfalls mit "ja" beantworten!</t>
    </r>
  </si>
  <si>
    <t xml:space="preserve">Fremdkapitals möglich sein. </t>
  </si>
  <si>
    <t>Antrag auf Verlustersatz (iSd Art 107 Abs 3 lit b AEUV)</t>
  </si>
  <si>
    <t>Verlust ist nicht mehrfach durch Versicherungen/Unterstützungen der öffentlichen Hand gedeckt</t>
  </si>
  <si>
    <t>Umsatzerlöse des Betrachtungszeitraums inkl. Abgrenzungen</t>
  </si>
  <si>
    <t>Umsatzerlöse des Vergleichszeitraums inkl. Abgrenzungen</t>
  </si>
  <si>
    <t xml:space="preserve">Wenn das Unternehmen weniger als 50 Mitarbeiter beschäftigt und Jahresumsatz bzw. Bilanzsumme EUR 10 Mio. nicht übersteigen, stehen ihm 90% Verlustersatz zu </t>
  </si>
  <si>
    <t>Liegen Pauschalwertberichtigungen vor?</t>
  </si>
  <si>
    <t>Diese sind gem. FAQs erst ab dem 1.1.2021 berücksichtigbar (entsprechend der Änderungen im Steuerrecht).</t>
  </si>
  <si>
    <t xml:space="preserve">Eine willkürliche Verschiebung von Abschreibungen in die Betrachtungszeiträume oder von Zuschreibungen aus den Betrachtungszeiträumen ist nicht zulässig. 
Wertberichtigungen sind gem. FAQ durch die Anzahl der Monate des Geschäftsjahres bzw. der Periode zu dividieren und mit der Anzahl der Monate des Betrachtungszeitraumes zu multiplizieren. </t>
  </si>
  <si>
    <t xml:space="preserve">Eine willkürliche Verschiebung der Dotierung von Rückstellungen in die Betrachtungszeiträume oder von Auflösungen von Rückstellungen aus den Betrachtungszeiträumen ist nicht zulässig. Die Dotierung und Auflösung ist gem. FAQ  durch die Anzahl der Monate des Geschäftsjahres bzw. der Periode zu dividieren und mit der Anzahl der Monate des Betrachtungszeitraumes zu multiplizieren. </t>
  </si>
  <si>
    <t>Liegen pauschale Rückstellungen vor?</t>
  </si>
  <si>
    <t>Details hierzu anfordern; 
Siehe FAQs: Wurden aufgrund des angeordneten Lockdowns Erhaltungs-/Instandhaltungsarbeiten 
vorgezogen, so sind nur jene als angemessen zu beurteilen, die nicht den Median der letzten fünf vollen Geschäftsjahre übersteigen oder die bereits vor dem 16. März 2020 nachweislich durch das Unternehmen für den Betrachtungszeitraum geplant waren.</t>
  </si>
  <si>
    <t>https://www.fixkostenzuschuss.at/wp-content/uploads/2021/06/VO-uber-die-Gewahrung-eines-Verlustersatzes-Fassung-vom-11.06.2021.pdf</t>
  </si>
  <si>
    <t>Achtung: Andere Höchstgrenzen bei Unternehmen in Schwierigkeiten</t>
  </si>
  <si>
    <t>https://www.fixkostenzuschuss.at/wp-content/uploads/2021/10/FAQs-FKZ800k_06102021.pdf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</si>
</sst>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0.0"/>
    <numFmt numFmtId="165" formatCode="0.0"/>
  </numFmts>
  <fonts count="64">
    <font>
      <sz val="11"/>
      <color theme="1"/>
      <name val="Calibri"/>
      <family val="2"/>
      <scheme val="minor"/>
    </font>
    <font>
      <sz val="10"/>
      <color theme="1"/>
      <name val="Trebuchet"/>
      <family val="2"/>
    </font>
    <font>
      <sz val="10"/>
      <color theme="1"/>
      <name val="Trebuchet"/>
      <family val="2"/>
    </font>
    <font>
      <sz val="10"/>
      <color theme="1"/>
      <name val="Trebuchet"/>
      <family val="2"/>
    </font>
    <font>
      <sz val="10"/>
      <color theme="1"/>
      <name val="Trebuchet"/>
      <family val="2"/>
    </font>
    <font>
      <sz val="10"/>
      <color theme="1"/>
      <name val="Trebuchet"/>
      <family val="2"/>
    </font>
    <font>
      <sz val="11"/>
      <color theme="1"/>
      <name val="Calibri"/>
      <family val="2"/>
      <scheme val="minor"/>
    </font>
    <font>
      <i/>
      <sz val="10"/>
      <color theme="1"/>
      <name val="Calibri"/>
      <family val="2"/>
      <scheme val="minor"/>
    </font>
    <font>
      <u/>
      <sz val="11"/>
      <color theme="10"/>
      <name val="Calibri"/>
      <family val="2"/>
      <scheme val="minor"/>
    </font>
    <font>
      <sz val="11"/>
      <color theme="1"/>
      <name val="Calibri"/>
      <family val="2"/>
      <charset val="238"/>
      <scheme val="minor"/>
    </font>
    <font>
      <sz val="9"/>
      <color theme="1"/>
      <name val="Calibri"/>
      <family val="2"/>
      <scheme val="minor"/>
    </font>
    <font>
      <i/>
      <sz val="11"/>
      <color theme="1"/>
      <name val="Calibri"/>
      <family val="2"/>
      <scheme val="minor"/>
    </font>
    <font>
      <b/>
      <sz val="11"/>
      <color theme="1"/>
      <name val="Calibri"/>
      <family val="2"/>
      <scheme val="minor"/>
    </font>
    <font>
      <i/>
      <sz val="10"/>
      <name val="Calibri"/>
      <family val="2"/>
      <scheme val="minor"/>
    </font>
    <font>
      <sz val="11"/>
      <name val="Calibri"/>
      <family val="2"/>
      <scheme val="minor"/>
    </font>
    <font>
      <i/>
      <sz val="11"/>
      <name val="Calibri"/>
      <family val="2"/>
      <scheme val="minor"/>
    </font>
    <font>
      <sz val="10"/>
      <color theme="0"/>
      <name val="Trebuchet MS"/>
      <family val="2"/>
    </font>
    <font>
      <sz val="10"/>
      <color theme="1"/>
      <name val="Trebuchet MS"/>
      <family val="2"/>
    </font>
    <font>
      <sz val="8"/>
      <color theme="0"/>
      <name val="Trebuchet MS"/>
      <family val="2"/>
    </font>
    <font>
      <sz val="8"/>
      <color theme="1"/>
      <name val="Trebuchet MS"/>
      <family val="2"/>
    </font>
    <font>
      <sz val="11"/>
      <color theme="1"/>
      <name val="Trebuchet MS"/>
      <family val="2"/>
    </font>
    <font>
      <b/>
      <sz val="14"/>
      <color rgb="FF00B050"/>
      <name val="Trebuchet MS"/>
      <family val="2"/>
    </font>
    <font>
      <sz val="16"/>
      <color theme="1"/>
      <name val="Wingdings 2"/>
      <family val="1"/>
      <charset val="2"/>
    </font>
    <font>
      <sz val="22"/>
      <color theme="1"/>
      <name val="Webdings"/>
      <family val="1"/>
      <charset val="2"/>
    </font>
    <font>
      <sz val="11"/>
      <color theme="0"/>
      <name val="Trebuchet MS"/>
      <family val="2"/>
    </font>
    <font>
      <i/>
      <sz val="10"/>
      <color theme="1"/>
      <name val="Trebuchet MS"/>
      <family val="2"/>
    </font>
    <font>
      <i/>
      <sz val="9"/>
      <color theme="1"/>
      <name val="Trebuchet MS"/>
      <family val="2"/>
    </font>
    <font>
      <b/>
      <i/>
      <sz val="10"/>
      <color theme="1"/>
      <name val="Trebuchet MS"/>
      <family val="2"/>
    </font>
    <font>
      <u/>
      <sz val="10"/>
      <color theme="10"/>
      <name val="Trebuchet"/>
      <family val="2"/>
    </font>
    <font>
      <b/>
      <sz val="10"/>
      <color theme="1"/>
      <name val="Trebuchet MS"/>
      <family val="2"/>
    </font>
    <font>
      <i/>
      <sz val="8"/>
      <color theme="1"/>
      <name val="Trebuchet MS"/>
      <family val="2"/>
    </font>
    <font>
      <sz val="10"/>
      <color theme="1"/>
      <name val="Wingdings"/>
      <charset val="2"/>
    </font>
    <font>
      <sz val="10"/>
      <color rgb="FF000000"/>
      <name val="Trebuchet MS"/>
      <family val="2"/>
    </font>
    <font>
      <sz val="10"/>
      <name val="Trebuchet MS"/>
      <family val="2"/>
    </font>
    <font>
      <b/>
      <sz val="10"/>
      <name val="Trebuchet MS"/>
      <family val="2"/>
    </font>
    <font>
      <i/>
      <sz val="8"/>
      <name val="Trebuchet MS"/>
      <family val="2"/>
    </font>
    <font>
      <b/>
      <sz val="11"/>
      <name val="Trebuchet MS"/>
      <family val="2"/>
    </font>
    <font>
      <b/>
      <i/>
      <sz val="9"/>
      <name val="Trebuchet MS"/>
      <family val="2"/>
    </font>
    <font>
      <b/>
      <i/>
      <sz val="18"/>
      <color theme="1"/>
      <name val="Calibri"/>
      <family val="2"/>
      <scheme val="minor"/>
    </font>
    <font>
      <b/>
      <sz val="12"/>
      <name val="Trebuchet MS"/>
      <family val="2"/>
    </font>
    <font>
      <sz val="36"/>
      <name val="Webdings"/>
      <family val="1"/>
      <charset val="2"/>
    </font>
    <font>
      <b/>
      <sz val="36"/>
      <name val="Webdings"/>
      <family val="1"/>
      <charset val="2"/>
    </font>
    <font>
      <i/>
      <sz val="10"/>
      <name val="Trebuchet MS"/>
      <family val="2"/>
    </font>
    <font>
      <u/>
      <sz val="11"/>
      <color theme="1"/>
      <name val="Calibri"/>
      <family val="2"/>
      <scheme val="minor"/>
    </font>
    <font>
      <b/>
      <i/>
      <sz val="10"/>
      <name val="Calibri"/>
      <family val="2"/>
      <scheme val="minor"/>
    </font>
    <font>
      <b/>
      <i/>
      <sz val="11"/>
      <color theme="1"/>
      <name val="Calibri"/>
      <family val="2"/>
      <scheme val="minor"/>
    </font>
    <font>
      <i/>
      <sz val="11"/>
      <color rgb="FFFF0000"/>
      <name val="Calibri"/>
      <family val="2"/>
      <scheme val="minor"/>
    </font>
    <font>
      <b/>
      <sz val="11"/>
      <name val="Calibri"/>
      <family val="2"/>
      <scheme val="minor"/>
    </font>
    <font>
      <sz val="11"/>
      <color rgb="FFFF0000"/>
      <name val="Calibri"/>
      <family val="2"/>
      <scheme val="minor"/>
    </font>
    <font>
      <b/>
      <i/>
      <sz val="10"/>
      <color rgb="FFFF0000"/>
      <name val="Trebuchet MS"/>
      <family val="2"/>
    </font>
    <font>
      <b/>
      <u/>
      <sz val="10"/>
      <color theme="1"/>
      <name val="Trebuchet MS"/>
      <family val="2"/>
    </font>
    <font>
      <b/>
      <i/>
      <sz val="11"/>
      <name val="Calibri"/>
      <family val="2"/>
      <scheme val="minor"/>
    </font>
    <font>
      <i/>
      <u/>
      <sz val="11"/>
      <name val="Calibri"/>
      <family val="2"/>
      <scheme val="minor"/>
    </font>
    <font>
      <b/>
      <sz val="14"/>
      <name val="Trebuchet MS"/>
      <family val="2"/>
    </font>
    <font>
      <sz val="8"/>
      <name val="Trebuchet MS"/>
      <family val="2"/>
    </font>
    <font>
      <sz val="11"/>
      <name val="Trebuchet MS"/>
      <family val="2"/>
    </font>
    <font>
      <sz val="12"/>
      <name val="Trebuchet MS"/>
      <family val="2"/>
    </font>
    <font>
      <b/>
      <sz val="13"/>
      <name val="Trebuchet MS"/>
      <family val="2"/>
    </font>
    <font>
      <i/>
      <u/>
      <sz val="10"/>
      <name val="Trebuchet MS"/>
      <family val="2"/>
    </font>
    <font>
      <i/>
      <u/>
      <sz val="10"/>
      <name val="Trebuchet"/>
    </font>
    <font>
      <vertAlign val="superscript"/>
      <sz val="10"/>
      <name val="Trebuchet MS"/>
      <family val="2"/>
    </font>
    <font>
      <i/>
      <sz val="7"/>
      <name val="Trebuchet MS"/>
      <family val="2"/>
    </font>
    <font>
      <i/>
      <vertAlign val="superscript"/>
      <sz val="7"/>
      <name val="Trebuchet MS"/>
      <family val="2"/>
    </font>
    <font>
      <i/>
      <u/>
      <sz val="7"/>
      <name val="Trebuchet MS"/>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bgColor indexed="64"/>
      </patternFill>
    </fill>
  </fills>
  <borders count="83">
    <border>
      <left/>
      <right/>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hair">
        <color auto="1"/>
      </left>
      <right/>
      <top style="hair">
        <color auto="1"/>
      </top>
      <bottom style="hair">
        <color auto="1"/>
      </bottom>
      <diagonal/>
    </border>
    <border>
      <left/>
      <right/>
      <top style="hair">
        <color auto="1"/>
      </top>
      <bottom style="hair">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indexed="64"/>
      </left>
      <right/>
      <top style="thin">
        <color indexed="64"/>
      </top>
      <bottom style="thin">
        <color indexed="64"/>
      </bottom>
      <diagonal/>
    </border>
    <border>
      <left style="hair">
        <color auto="1"/>
      </left>
      <right style="hair">
        <color auto="1"/>
      </right>
      <top style="hair">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15">
    <xf numFmtId="0" fontId="0" fillId="0" borderId="0"/>
    <xf numFmtId="44" fontId="6" fillId="0" borderId="0" applyFont="0" applyFill="0" applyBorder="0" applyAlignment="0" applyProtection="0"/>
    <xf numFmtId="9" fontId="6" fillId="0" borderId="0" applyFont="0" applyFill="0" applyBorder="0" applyAlignment="0" applyProtection="0"/>
    <xf numFmtId="0" fontId="5" fillId="0" borderId="0"/>
    <xf numFmtId="0" fontId="8" fillId="0" borderId="0" applyNumberFormat="0" applyFill="0" applyBorder="0" applyAlignment="0" applyProtection="0"/>
    <xf numFmtId="0" fontId="9" fillId="0" borderId="0"/>
    <xf numFmtId="43" fontId="6" fillId="0" borderId="0" applyFont="0" applyFill="0" applyBorder="0" applyAlignment="0" applyProtection="0"/>
    <xf numFmtId="0" fontId="4" fillId="0" borderId="0"/>
    <xf numFmtId="0" fontId="28" fillId="0" borderId="0" applyNumberFormat="0" applyFill="0" applyBorder="0" applyAlignment="0" applyProtection="0"/>
    <xf numFmtId="0" fontId="3" fillId="0" borderId="0"/>
    <xf numFmtId="0" fontId="2" fillId="0" borderId="0"/>
    <xf numFmtId="0" fontId="17" fillId="0" borderId="0"/>
    <xf numFmtId="9" fontId="17" fillId="0" borderId="0" applyFont="0" applyFill="0" applyBorder="0" applyAlignment="0" applyProtection="0"/>
    <xf numFmtId="9" fontId="2" fillId="0" borderId="0" applyFont="0" applyFill="0" applyBorder="0" applyAlignment="0" applyProtection="0"/>
    <xf numFmtId="0" fontId="1" fillId="0" borderId="0"/>
  </cellStyleXfs>
  <cellXfs count="338">
    <xf numFmtId="0" fontId="0" fillId="0" borderId="0" xfId="0"/>
    <xf numFmtId="0" fontId="7" fillId="0" borderId="0" xfId="0" applyFont="1"/>
    <xf numFmtId="0" fontId="0" fillId="4" borderId="4" xfId="0" applyFont="1" applyFill="1" applyBorder="1"/>
    <xf numFmtId="0" fontId="10" fillId="0" borderId="0" xfId="0" applyFont="1"/>
    <xf numFmtId="0" fontId="0" fillId="0" borderId="3" xfId="0" applyBorder="1"/>
    <xf numFmtId="0" fontId="11" fillId="0" borderId="3" xfId="0" applyFont="1" applyBorder="1"/>
    <xf numFmtId="0" fontId="0" fillId="4" borderId="26" xfId="0" applyFill="1" applyBorder="1" applyAlignment="1">
      <alignment vertical="center"/>
    </xf>
    <xf numFmtId="49" fontId="0" fillId="0" borderId="42" xfId="0" applyNumberFormat="1" applyBorder="1" applyAlignment="1">
      <alignment vertical="center" wrapText="1"/>
    </xf>
    <xf numFmtId="0" fontId="0" fillId="4" borderId="7" xfId="0" applyFill="1" applyBorder="1" applyAlignment="1">
      <alignment vertical="center"/>
    </xf>
    <xf numFmtId="49" fontId="10" fillId="4" borderId="19" xfId="0" applyNumberFormat="1" applyFont="1" applyFill="1" applyBorder="1" applyAlignment="1">
      <alignment vertical="center" wrapText="1"/>
    </xf>
    <xf numFmtId="0" fontId="7" fillId="2" borderId="20" xfId="0" applyFont="1" applyFill="1" applyBorder="1" applyAlignment="1">
      <alignment horizontal="left"/>
    </xf>
    <xf numFmtId="0" fontId="0" fillId="2" borderId="21" xfId="0" applyFill="1" applyBorder="1"/>
    <xf numFmtId="0" fontId="10" fillId="2" borderId="22" xfId="0" applyFont="1" applyFill="1" applyBorder="1" applyAlignment="1">
      <alignment vertical="center"/>
    </xf>
    <xf numFmtId="0" fontId="14" fillId="0" borderId="0" xfId="0" applyFont="1"/>
    <xf numFmtId="0" fontId="13" fillId="0" borderId="0" xfId="0" applyFont="1" applyAlignment="1">
      <alignment horizontal="center" vertical="center"/>
    </xf>
    <xf numFmtId="16" fontId="14" fillId="0" borderId="0" xfId="0" quotePrefix="1" applyNumberFormat="1" applyFont="1" applyAlignment="1">
      <alignment vertical="center"/>
    </xf>
    <xf numFmtId="0" fontId="14" fillId="0" borderId="0" xfId="0" quotePrefix="1" applyFont="1" applyAlignment="1">
      <alignment vertical="center"/>
    </xf>
    <xf numFmtId="0" fontId="15" fillId="0" borderId="0" xfId="0" quotePrefix="1" applyFont="1" applyAlignment="1">
      <alignment vertical="center"/>
    </xf>
    <xf numFmtId="0" fontId="12" fillId="0" borderId="0" xfId="0" applyFont="1" applyAlignment="1">
      <alignment wrapText="1"/>
    </xf>
    <xf numFmtId="0" fontId="12" fillId="0" borderId="0" xfId="0" applyFont="1"/>
    <xf numFmtId="43" fontId="0" fillId="4" borderId="4" xfId="6" applyFont="1" applyFill="1" applyBorder="1"/>
    <xf numFmtId="0" fontId="12" fillId="4" borderId="10" xfId="0" applyFont="1" applyFill="1" applyBorder="1"/>
    <xf numFmtId="0" fontId="12" fillId="4" borderId="32" xfId="0" applyFont="1" applyFill="1" applyBorder="1"/>
    <xf numFmtId="0" fontId="12" fillId="4" borderId="4" xfId="0" applyFont="1" applyFill="1" applyBorder="1"/>
    <xf numFmtId="0" fontId="6" fillId="0" borderId="0" xfId="0" applyFont="1"/>
    <xf numFmtId="0" fontId="15" fillId="0" borderId="0" xfId="0" applyFont="1"/>
    <xf numFmtId="0" fontId="11" fillId="0" borderId="0" xfId="0" applyFont="1"/>
    <xf numFmtId="0" fontId="45" fillId="2" borderId="69" xfId="0" applyFont="1" applyFill="1" applyBorder="1" applyAlignment="1">
      <alignment horizontal="center"/>
    </xf>
    <xf numFmtId="0" fontId="6" fillId="0" borderId="11" xfId="0" applyFont="1" applyBorder="1"/>
    <xf numFmtId="0" fontId="6" fillId="4" borderId="3" xfId="0" applyFont="1" applyFill="1" applyBorder="1" applyAlignment="1">
      <alignment horizontal="left"/>
    </xf>
    <xf numFmtId="0" fontId="6" fillId="4" borderId="10" xfId="0" applyFont="1" applyFill="1" applyBorder="1"/>
    <xf numFmtId="0" fontId="6" fillId="4" borderId="4" xfId="0" applyFont="1" applyFill="1" applyBorder="1"/>
    <xf numFmtId="0" fontId="6" fillId="4" borderId="30" xfId="0" applyFont="1" applyFill="1" applyBorder="1"/>
    <xf numFmtId="0" fontId="6" fillId="4" borderId="27" xfId="0" applyFont="1" applyFill="1" applyBorder="1"/>
    <xf numFmtId="0" fontId="15" fillId="0" borderId="0" xfId="0" applyFont="1" applyAlignment="1">
      <alignment horizontal="center" vertical="center"/>
    </xf>
    <xf numFmtId="0" fontId="47" fillId="0" borderId="0" xfId="0" applyFont="1" applyAlignment="1">
      <alignment horizontal="center"/>
    </xf>
    <xf numFmtId="0" fontId="45" fillId="2" borderId="70" xfId="0" applyFont="1" applyFill="1" applyBorder="1" applyAlignment="1">
      <alignment horizontal="center"/>
    </xf>
    <xf numFmtId="0" fontId="6" fillId="2" borderId="3" xfId="0" applyFont="1" applyFill="1" applyBorder="1" applyAlignment="1">
      <alignment horizontal="left"/>
    </xf>
    <xf numFmtId="0" fontId="6" fillId="3" borderId="0" xfId="0" applyFont="1" applyFill="1"/>
    <xf numFmtId="0" fontId="6" fillId="4" borderId="3" xfId="0" applyFont="1" applyFill="1" applyBorder="1" applyAlignment="1">
      <alignment horizontal="left" wrapText="1"/>
    </xf>
    <xf numFmtId="0" fontId="6" fillId="4" borderId="43" xfId="0" applyFont="1" applyFill="1" applyBorder="1"/>
    <xf numFmtId="0" fontId="45" fillId="3" borderId="0" xfId="0" applyFont="1" applyFill="1"/>
    <xf numFmtId="0" fontId="45" fillId="3" borderId="0" xfId="0" applyFont="1" applyFill="1" applyAlignment="1">
      <alignment horizontal="center"/>
    </xf>
    <xf numFmtId="0" fontId="6" fillId="4" borderId="3" xfId="0" applyFont="1" applyFill="1" applyBorder="1"/>
    <xf numFmtId="0" fontId="48" fillId="4" borderId="39" xfId="9" applyFont="1" applyFill="1" applyBorder="1" applyAlignment="1" applyProtection="1">
      <alignment vertical="center" wrapText="1"/>
      <protection locked="0"/>
    </xf>
    <xf numFmtId="0" fontId="6" fillId="4" borderId="27" xfId="9" applyFont="1" applyFill="1" applyBorder="1" applyAlignment="1" applyProtection="1">
      <alignment vertical="top" wrapText="1"/>
      <protection locked="0"/>
    </xf>
    <xf numFmtId="0" fontId="46" fillId="4" borderId="3" xfId="0" applyFont="1" applyFill="1" applyBorder="1" applyAlignment="1">
      <alignment horizontal="left" wrapText="1"/>
    </xf>
    <xf numFmtId="0" fontId="17" fillId="0" borderId="0" xfId="10" applyFont="1"/>
    <xf numFmtId="0" fontId="17" fillId="3" borderId="0" xfId="10" applyFont="1" applyFill="1"/>
    <xf numFmtId="4" fontId="17" fillId="3" borderId="0" xfId="10" applyNumberFormat="1" applyFont="1" applyFill="1"/>
    <xf numFmtId="17" fontId="29" fillId="2" borderId="73" xfId="11" applyNumberFormat="1" applyFont="1" applyFill="1" applyBorder="1" applyAlignment="1">
      <alignment horizontal="center" vertical="center"/>
    </xf>
    <xf numFmtId="17" fontId="29" fillId="2" borderId="73" xfId="11" quotePrefix="1" applyNumberFormat="1" applyFont="1" applyFill="1" applyBorder="1" applyAlignment="1">
      <alignment horizontal="center" vertical="center"/>
    </xf>
    <xf numFmtId="17" fontId="29" fillId="3" borderId="0" xfId="11" quotePrefix="1" applyNumberFormat="1" applyFont="1" applyFill="1" applyAlignment="1">
      <alignment horizontal="center" vertical="center"/>
    </xf>
    <xf numFmtId="4" fontId="30" fillId="3" borderId="0" xfId="10" applyNumberFormat="1" applyFont="1" applyFill="1"/>
    <xf numFmtId="0" fontId="17" fillId="3" borderId="22" xfId="10" applyFont="1" applyFill="1" applyBorder="1"/>
    <xf numFmtId="0" fontId="17" fillId="3" borderId="20" xfId="10" applyFont="1" applyFill="1" applyBorder="1" applyAlignment="1">
      <alignment horizontal="left"/>
    </xf>
    <xf numFmtId="4" fontId="17" fillId="3" borderId="3" xfId="10" applyNumberFormat="1" applyFont="1" applyFill="1" applyBorder="1"/>
    <xf numFmtId="4" fontId="17" fillId="3" borderId="7" xfId="10" applyNumberFormat="1" applyFont="1" applyFill="1" applyBorder="1"/>
    <xf numFmtId="0" fontId="17" fillId="3" borderId="73" xfId="10" applyFont="1" applyFill="1" applyBorder="1"/>
    <xf numFmtId="0" fontId="17" fillId="3" borderId="11" xfId="10" applyFont="1" applyFill="1" applyBorder="1"/>
    <xf numFmtId="0" fontId="17" fillId="3" borderId="0" xfId="10" applyFont="1" applyFill="1" applyBorder="1"/>
    <xf numFmtId="4" fontId="29" fillId="3" borderId="4" xfId="10" applyNumberFormat="1" applyFont="1" applyFill="1" applyBorder="1"/>
    <xf numFmtId="0" fontId="17" fillId="3" borderId="75" xfId="10" applyFont="1" applyFill="1" applyBorder="1"/>
    <xf numFmtId="0" fontId="17" fillId="3" borderId="14" xfId="10" applyFont="1" applyFill="1" applyBorder="1"/>
    <xf numFmtId="4" fontId="17" fillId="3" borderId="26" xfId="10" applyNumberFormat="1" applyFont="1" applyFill="1" applyBorder="1"/>
    <xf numFmtId="0" fontId="17" fillId="3" borderId="70" xfId="10" applyFont="1" applyFill="1" applyBorder="1"/>
    <xf numFmtId="4" fontId="17" fillId="3" borderId="9" xfId="10" applyNumberFormat="1" applyFont="1" applyFill="1" applyBorder="1"/>
    <xf numFmtId="0" fontId="27" fillId="3" borderId="0" xfId="10" applyFont="1" applyFill="1" applyBorder="1" applyAlignment="1">
      <alignment horizontal="left"/>
    </xf>
    <xf numFmtId="0" fontId="0" fillId="4" borderId="3" xfId="0" applyFont="1" applyFill="1" applyBorder="1" applyAlignment="1">
      <alignment horizontal="left"/>
    </xf>
    <xf numFmtId="0" fontId="17" fillId="0" borderId="0" xfId="10" applyFont="1" applyAlignment="1">
      <alignment horizontal="center" vertical="center" textRotation="90"/>
    </xf>
    <xf numFmtId="49" fontId="17" fillId="0" borderId="70" xfId="10" applyNumberFormat="1" applyFont="1" applyBorder="1"/>
    <xf numFmtId="4" fontId="17" fillId="3" borderId="77" xfId="10" applyNumberFormat="1" applyFont="1" applyFill="1" applyBorder="1"/>
    <xf numFmtId="4" fontId="17" fillId="3" borderId="69" xfId="10" applyNumberFormat="1" applyFont="1" applyFill="1" applyBorder="1"/>
    <xf numFmtId="0" fontId="17" fillId="2" borderId="11" xfId="10" applyFont="1" applyFill="1" applyBorder="1" applyAlignment="1">
      <alignment horizontal="left"/>
    </xf>
    <xf numFmtId="0" fontId="17" fillId="2" borderId="0" xfId="10" applyFont="1" applyFill="1" applyAlignment="1">
      <alignment horizontal="left"/>
    </xf>
    <xf numFmtId="49" fontId="7" fillId="0" borderId="42" xfId="0" applyNumberFormat="1" applyFont="1" applyBorder="1" applyAlignment="1">
      <alignment vertical="center" wrapText="1"/>
    </xf>
    <xf numFmtId="49" fontId="7" fillId="0" borderId="25" xfId="0" applyNumberFormat="1" applyFont="1" applyBorder="1" applyAlignment="1">
      <alignment vertical="center" wrapText="1"/>
    </xf>
    <xf numFmtId="0" fontId="17" fillId="3" borderId="0" xfId="10" applyFont="1" applyFill="1" applyBorder="1" applyAlignment="1">
      <alignment horizontal="left"/>
    </xf>
    <xf numFmtId="4" fontId="17" fillId="3" borderId="0" xfId="10" applyNumberFormat="1" applyFont="1" applyFill="1" applyBorder="1"/>
    <xf numFmtId="0" fontId="17" fillId="2" borderId="0" xfId="10" applyFont="1" applyFill="1" applyBorder="1" applyAlignment="1">
      <alignment horizontal="left"/>
    </xf>
    <xf numFmtId="4" fontId="29" fillId="3" borderId="19" xfId="10" applyNumberFormat="1" applyFont="1" applyFill="1" applyBorder="1"/>
    <xf numFmtId="0" fontId="29" fillId="3" borderId="20" xfId="10" applyFont="1" applyFill="1" applyBorder="1"/>
    <xf numFmtId="0" fontId="29" fillId="3" borderId="21" xfId="10" applyFont="1" applyFill="1" applyBorder="1"/>
    <xf numFmtId="4" fontId="29" fillId="3" borderId="20" xfId="6" applyNumberFormat="1" applyFont="1" applyFill="1" applyBorder="1"/>
    <xf numFmtId="4" fontId="29" fillId="3" borderId="69" xfId="6" applyNumberFormat="1" applyFont="1" applyFill="1" applyBorder="1"/>
    <xf numFmtId="4" fontId="17" fillId="3" borderId="41" xfId="10" applyNumberFormat="1" applyFont="1" applyFill="1" applyBorder="1"/>
    <xf numFmtId="0" fontId="17" fillId="3" borderId="11" xfId="10" quotePrefix="1" applyFont="1" applyFill="1" applyBorder="1" applyAlignment="1">
      <alignment horizontal="left"/>
    </xf>
    <xf numFmtId="0" fontId="29" fillId="6" borderId="20" xfId="10" applyFont="1" applyFill="1" applyBorder="1"/>
    <xf numFmtId="0" fontId="17" fillId="6" borderId="21" xfId="10" applyFont="1" applyFill="1" applyBorder="1"/>
    <xf numFmtId="4" fontId="29" fillId="6" borderId="69" xfId="10" applyNumberFormat="1" applyFont="1" applyFill="1" applyBorder="1"/>
    <xf numFmtId="0" fontId="0" fillId="0" borderId="0" xfId="0" quotePrefix="1" applyFont="1"/>
    <xf numFmtId="0" fontId="14" fillId="4" borderId="4" xfId="0" applyFont="1" applyFill="1" applyBorder="1"/>
    <xf numFmtId="0" fontId="14" fillId="0" borderId="1" xfId="0" applyFont="1" applyBorder="1"/>
    <xf numFmtId="44" fontId="14" fillId="4" borderId="3" xfId="1" applyFont="1" applyFill="1" applyBorder="1"/>
    <xf numFmtId="44" fontId="14" fillId="4" borderId="7" xfId="1" applyFont="1" applyFill="1" applyBorder="1"/>
    <xf numFmtId="10" fontId="14" fillId="4" borderId="4" xfId="2" applyNumberFormat="1" applyFont="1" applyFill="1" applyBorder="1"/>
    <xf numFmtId="44" fontId="14" fillId="4" borderId="19" xfId="1" applyFont="1" applyFill="1" applyBorder="1"/>
    <xf numFmtId="0" fontId="15" fillId="4" borderId="3" xfId="0" applyFont="1" applyFill="1" applyBorder="1" applyAlignment="1">
      <alignment horizontal="left" wrapText="1"/>
    </xf>
    <xf numFmtId="0" fontId="51" fillId="2" borderId="69" xfId="0" applyFont="1" applyFill="1" applyBorder="1" applyAlignment="1">
      <alignment horizontal="center"/>
    </xf>
    <xf numFmtId="4" fontId="17" fillId="3" borderId="79" xfId="10" applyNumberFormat="1" applyFont="1" applyFill="1" applyBorder="1"/>
    <xf numFmtId="4" fontId="17" fillId="3" borderId="67" xfId="10" applyNumberFormat="1" applyFont="1" applyFill="1" applyBorder="1"/>
    <xf numFmtId="4" fontId="17" fillId="3" borderId="5" xfId="10" applyNumberFormat="1" applyFont="1" applyFill="1" applyBorder="1"/>
    <xf numFmtId="4" fontId="17" fillId="3" borderId="52" xfId="10" applyNumberFormat="1" applyFont="1" applyFill="1" applyBorder="1"/>
    <xf numFmtId="4" fontId="29" fillId="3" borderId="80" xfId="10" applyNumberFormat="1" applyFont="1" applyFill="1" applyBorder="1"/>
    <xf numFmtId="4" fontId="29" fillId="3" borderId="81" xfId="10" applyNumberFormat="1" applyFont="1" applyFill="1" applyBorder="1"/>
    <xf numFmtId="4" fontId="29" fillId="3" borderId="82" xfId="10" applyNumberFormat="1" applyFont="1" applyFill="1" applyBorder="1"/>
    <xf numFmtId="0" fontId="16" fillId="0" borderId="0" xfId="14" applyFont="1"/>
    <xf numFmtId="0" fontId="33" fillId="0" borderId="0" xfId="14" applyFont="1"/>
    <xf numFmtId="0" fontId="17" fillId="0" borderId="0" xfId="14" applyFont="1"/>
    <xf numFmtId="0" fontId="18" fillId="0" borderId="0" xfId="14" applyFont="1"/>
    <xf numFmtId="0" fontId="54" fillId="0" borderId="0" xfId="14" applyFont="1"/>
    <xf numFmtId="0" fontId="35" fillId="0" borderId="0" xfId="14" applyFont="1" applyAlignment="1">
      <alignment horizontal="right"/>
    </xf>
    <xf numFmtId="0" fontId="19" fillId="0" borderId="0" xfId="14" applyFont="1"/>
    <xf numFmtId="0" fontId="19" fillId="0" borderId="5" xfId="14" applyFont="1" applyBorder="1"/>
    <xf numFmtId="0" fontId="19" fillId="0" borderId="6" xfId="14" applyFont="1" applyBorder="1"/>
    <xf numFmtId="0" fontId="19" fillId="0" borderId="45" xfId="14" applyFont="1" applyBorder="1"/>
    <xf numFmtId="0" fontId="17" fillId="0" borderId="46" xfId="14" applyFont="1" applyBorder="1"/>
    <xf numFmtId="0" fontId="17" fillId="0" borderId="44" xfId="14" applyFont="1" applyBorder="1"/>
    <xf numFmtId="0" fontId="39" fillId="0" borderId="47" xfId="14" applyFont="1" applyBorder="1" applyAlignment="1">
      <alignment vertical="center"/>
    </xf>
    <xf numFmtId="0" fontId="56" fillId="0" borderId="48" xfId="14" applyFont="1" applyBorder="1" applyAlignment="1">
      <alignment vertical="center"/>
    </xf>
    <xf numFmtId="0" fontId="21" fillId="0" borderId="0" xfId="14" applyFont="1" applyAlignment="1">
      <alignment horizontal="left" vertical="center"/>
    </xf>
    <xf numFmtId="0" fontId="17" fillId="0" borderId="52" xfId="14" applyFont="1" applyBorder="1"/>
    <xf numFmtId="0" fontId="17" fillId="0" borderId="53" xfId="14" applyFont="1" applyBorder="1"/>
    <xf numFmtId="0" fontId="17" fillId="0" borderId="54" xfId="14" applyFont="1" applyBorder="1"/>
    <xf numFmtId="0" fontId="33" fillId="0" borderId="0" xfId="14" applyFont="1" applyAlignment="1">
      <alignment horizontal="center"/>
    </xf>
    <xf numFmtId="0" fontId="17" fillId="0" borderId="41" xfId="14" applyFont="1" applyBorder="1"/>
    <xf numFmtId="0" fontId="20" fillId="0" borderId="0" xfId="14" applyFont="1"/>
    <xf numFmtId="0" fontId="17" fillId="0" borderId="7" xfId="14" applyFont="1" applyBorder="1"/>
    <xf numFmtId="0" fontId="22" fillId="0" borderId="0" xfId="14" applyFont="1" applyAlignment="1">
      <alignment wrapText="1"/>
    </xf>
    <xf numFmtId="0" fontId="23" fillId="0" borderId="0" xfId="14" applyFont="1"/>
    <xf numFmtId="0" fontId="24" fillId="0" borderId="0" xfId="14" applyFont="1"/>
    <xf numFmtId="0" fontId="55" fillId="0" borderId="58" xfId="14" quotePrefix="1" applyFont="1" applyBorder="1" applyAlignment="1">
      <alignment horizontal="center"/>
    </xf>
    <xf numFmtId="0" fontId="55" fillId="0" borderId="0" xfId="14" applyFont="1"/>
    <xf numFmtId="0" fontId="55" fillId="0" borderId="59" xfId="14" applyFont="1" applyBorder="1"/>
    <xf numFmtId="0" fontId="17" fillId="0" borderId="5" xfId="14" applyFont="1" applyBorder="1"/>
    <xf numFmtId="0" fontId="17" fillId="0" borderId="45" xfId="14" applyFont="1" applyBorder="1"/>
    <xf numFmtId="0" fontId="26" fillId="0" borderId="0" xfId="14" applyFont="1"/>
    <xf numFmtId="0" fontId="25" fillId="0" borderId="0" xfId="14" applyFont="1"/>
    <xf numFmtId="0" fontId="39" fillId="4" borderId="47" xfId="14" quotePrefix="1" applyFont="1" applyFill="1" applyBorder="1" applyAlignment="1">
      <alignment horizontal="center" vertical="center"/>
    </xf>
    <xf numFmtId="0" fontId="39" fillId="4" borderId="48" xfId="14" applyFont="1" applyFill="1" applyBorder="1" applyAlignment="1">
      <alignment vertical="center"/>
    </xf>
    <xf numFmtId="0" fontId="39" fillId="4" borderId="3" xfId="14" applyFont="1" applyFill="1" applyBorder="1" applyAlignment="1">
      <alignment horizontal="center" vertical="center"/>
    </xf>
    <xf numFmtId="0" fontId="17" fillId="0" borderId="0" xfId="14" applyFont="1" applyAlignment="1">
      <alignment vertical="center"/>
    </xf>
    <xf numFmtId="0" fontId="55" fillId="0" borderId="0" xfId="14" quotePrefix="1" applyFont="1" applyAlignment="1">
      <alignment horizontal="center"/>
    </xf>
    <xf numFmtId="0" fontId="16" fillId="0" borderId="0" xfId="14" applyFont="1" applyAlignment="1">
      <alignment vertical="center"/>
    </xf>
    <xf numFmtId="0" fontId="39" fillId="4" borderId="55" xfId="14" quotePrefix="1" applyFont="1" applyFill="1" applyBorder="1" applyAlignment="1">
      <alignment horizontal="center" vertical="center"/>
    </xf>
    <xf numFmtId="0" fontId="39" fillId="4" borderId="56" xfId="14" applyFont="1" applyFill="1" applyBorder="1" applyAlignment="1">
      <alignment vertical="center"/>
    </xf>
    <xf numFmtId="0" fontId="56" fillId="4" borderId="56" xfId="14" applyFont="1" applyFill="1" applyBorder="1" applyAlignment="1">
      <alignment vertical="center"/>
    </xf>
    <xf numFmtId="0" fontId="33" fillId="0" borderId="58" xfId="14" applyFont="1" applyBorder="1"/>
    <xf numFmtId="0" fontId="33" fillId="0" borderId="59" xfId="14" applyFont="1" applyBorder="1"/>
    <xf numFmtId="0" fontId="40" fillId="0" borderId="58" xfId="14" applyFont="1" applyBorder="1" applyAlignment="1">
      <alignment horizontal="center" vertical="center"/>
    </xf>
    <xf numFmtId="0" fontId="33" fillId="0" borderId="58" xfId="14" applyFont="1" applyBorder="1" applyAlignment="1">
      <alignment horizontal="center" vertical="center"/>
    </xf>
    <xf numFmtId="3" fontId="34" fillId="4" borderId="64" xfId="14" applyNumberFormat="1" applyFont="1" applyFill="1" applyBorder="1" applyAlignment="1">
      <alignment horizontal="center" vertical="center"/>
    </xf>
    <xf numFmtId="0" fontId="61" fillId="0" borderId="0" xfId="14" applyFont="1"/>
    <xf numFmtId="0" fontId="34" fillId="0" borderId="64" xfId="14" applyFont="1" applyBorder="1" applyAlignment="1">
      <alignment horizontal="center" vertical="center" wrapText="1"/>
    </xf>
    <xf numFmtId="0" fontId="34" fillId="0" borderId="0" xfId="14" applyFont="1"/>
    <xf numFmtId="3" fontId="33" fillId="4" borderId="65" xfId="14" applyNumberFormat="1" applyFont="1" applyFill="1" applyBorder="1"/>
    <xf numFmtId="3" fontId="33" fillId="0" borderId="59" xfId="14" applyNumberFormat="1" applyFont="1" applyBorder="1"/>
    <xf numFmtId="3" fontId="33" fillId="4" borderId="66" xfId="14" applyNumberFormat="1" applyFont="1" applyFill="1" applyBorder="1"/>
    <xf numFmtId="3" fontId="33" fillId="0" borderId="62" xfId="14" applyNumberFormat="1" applyFont="1" applyBorder="1"/>
    <xf numFmtId="0" fontId="35" fillId="0" borderId="0" xfId="14" applyFont="1" applyAlignment="1">
      <alignment horizontal="left" vertical="center"/>
    </xf>
    <xf numFmtId="0" fontId="35" fillId="0" borderId="0" xfId="14" applyFont="1" applyAlignment="1">
      <alignment horizontal="center"/>
    </xf>
    <xf numFmtId="0" fontId="35" fillId="0" borderId="0" xfId="14" applyFont="1" applyAlignment="1">
      <alignment horizontal="center" vertical="center" wrapText="1"/>
    </xf>
    <xf numFmtId="0" fontId="33" fillId="0" borderId="60" xfId="14" applyFont="1" applyBorder="1"/>
    <xf numFmtId="0" fontId="33" fillId="0" borderId="61" xfId="14" applyFont="1" applyBorder="1" applyAlignment="1">
      <alignment vertical="center"/>
    </xf>
    <xf numFmtId="0" fontId="33" fillId="0" borderId="61" xfId="14" applyFont="1" applyBorder="1"/>
    <xf numFmtId="0" fontId="34" fillId="0" borderId="61" xfId="14" applyFont="1" applyBorder="1" applyAlignment="1">
      <alignment horizontal="right" vertical="center"/>
    </xf>
    <xf numFmtId="0" fontId="34" fillId="0" borderId="61" xfId="14" applyFont="1" applyBorder="1" applyAlignment="1">
      <alignment horizontal="left" vertical="center"/>
    </xf>
    <xf numFmtId="0" fontId="33" fillId="0" borderId="62" xfId="14" applyFont="1" applyBorder="1"/>
    <xf numFmtId="0" fontId="56" fillId="4" borderId="48" xfId="14" applyFont="1" applyFill="1" applyBorder="1" applyAlignment="1">
      <alignment vertical="center"/>
    </xf>
    <xf numFmtId="0" fontId="17" fillId="0" borderId="5" xfId="14" applyFont="1" applyBorder="1" applyAlignment="1">
      <alignment vertical="center"/>
    </xf>
    <xf numFmtId="0" fontId="17" fillId="0" borderId="45" xfId="14" applyFont="1" applyBorder="1" applyAlignment="1">
      <alignment vertical="center"/>
    </xf>
    <xf numFmtId="0" fontId="31" fillId="0" borderId="0" xfId="14" applyFont="1" applyAlignment="1">
      <alignment vertical="center"/>
    </xf>
    <xf numFmtId="0" fontId="33" fillId="0" borderId="58" xfId="14" applyFont="1" applyBorder="1" applyAlignment="1">
      <alignment horizontal="center"/>
    </xf>
    <xf numFmtId="0" fontId="17" fillId="0" borderId="6" xfId="14" applyFont="1" applyBorder="1"/>
    <xf numFmtId="0" fontId="36" fillId="4" borderId="55" xfId="14" quotePrefix="1" applyFont="1" applyFill="1" applyBorder="1" applyAlignment="1">
      <alignment horizontal="center"/>
    </xf>
    <xf numFmtId="0" fontId="33" fillId="4" borderId="58" xfId="14" applyFont="1" applyFill="1" applyBorder="1" applyAlignment="1">
      <alignment horizontal="center"/>
    </xf>
    <xf numFmtId="0" fontId="17" fillId="0" borderId="67" xfId="14" applyFont="1" applyBorder="1"/>
    <xf numFmtId="0" fontId="17" fillId="0" borderId="28" xfId="14" applyFont="1" applyBorder="1"/>
    <xf numFmtId="0" fontId="17" fillId="0" borderId="29" xfId="14" applyFont="1" applyBorder="1"/>
    <xf numFmtId="0" fontId="33" fillId="3" borderId="0" xfId="14" applyFont="1" applyFill="1"/>
    <xf numFmtId="0" fontId="34" fillId="3" borderId="64" xfId="14" applyFont="1" applyFill="1" applyBorder="1" applyAlignment="1">
      <alignment horizontal="center" vertical="center" wrapText="1"/>
    </xf>
    <xf numFmtId="0" fontId="33" fillId="3" borderId="0" xfId="14" applyFont="1" applyFill="1" applyAlignment="1">
      <alignment horizontal="center" vertical="center" wrapText="1"/>
    </xf>
    <xf numFmtId="0" fontId="33" fillId="3" borderId="59" xfId="14" applyFont="1" applyFill="1" applyBorder="1"/>
    <xf numFmtId="0" fontId="34" fillId="3" borderId="0" xfId="14" applyFont="1" applyFill="1"/>
    <xf numFmtId="3" fontId="33" fillId="4" borderId="68" xfId="14" applyNumberFormat="1" applyFont="1" applyFill="1" applyBorder="1"/>
    <xf numFmtId="3" fontId="33" fillId="4" borderId="57" xfId="14" applyNumberFormat="1" applyFont="1" applyFill="1" applyBorder="1"/>
    <xf numFmtId="0" fontId="34" fillId="3" borderId="0" xfId="14" applyFont="1" applyFill="1" applyAlignment="1">
      <alignment vertical="top"/>
    </xf>
    <xf numFmtId="0" fontId="33" fillId="3" borderId="0" xfId="14" applyFont="1" applyFill="1" applyAlignment="1">
      <alignment vertical="top" wrapText="1"/>
    </xf>
    <xf numFmtId="3" fontId="33" fillId="4" borderId="59" xfId="14" applyNumberFormat="1" applyFont="1" applyFill="1" applyBorder="1"/>
    <xf numFmtId="0" fontId="17" fillId="0" borderId="3" xfId="14" applyFont="1" applyBorder="1" applyAlignment="1">
      <alignment horizontal="center"/>
    </xf>
    <xf numFmtId="0" fontId="42" fillId="3" borderId="0" xfId="14" applyFont="1" applyFill="1" applyAlignment="1">
      <alignment vertical="top" wrapText="1"/>
    </xf>
    <xf numFmtId="3" fontId="33" fillId="4" borderId="62" xfId="14" applyNumberFormat="1" applyFont="1" applyFill="1" applyBorder="1"/>
    <xf numFmtId="0" fontId="33" fillId="3" borderId="0" xfId="14" applyFont="1" applyFill="1" applyAlignment="1">
      <alignment vertical="top"/>
    </xf>
    <xf numFmtId="0" fontId="33" fillId="3" borderId="64" xfId="14" applyFont="1" applyFill="1" applyBorder="1" applyAlignment="1">
      <alignment horizontal="center" vertical="center" wrapText="1"/>
    </xf>
    <xf numFmtId="164" fontId="33" fillId="3" borderId="0" xfId="14" applyNumberFormat="1" applyFont="1" applyFill="1" applyAlignment="1">
      <alignment horizontal="center"/>
    </xf>
    <xf numFmtId="165" fontId="33" fillId="3" borderId="0" xfId="14" applyNumberFormat="1" applyFont="1" applyFill="1" applyAlignment="1">
      <alignment horizontal="center"/>
    </xf>
    <xf numFmtId="0" fontId="35" fillId="3" borderId="0" xfId="14" applyFont="1" applyFill="1" applyAlignment="1">
      <alignment horizontal="center"/>
    </xf>
    <xf numFmtId="0" fontId="33" fillId="5" borderId="0" xfId="14" applyFont="1" applyFill="1"/>
    <xf numFmtId="164" fontId="33" fillId="5" borderId="0" xfId="14" applyNumberFormat="1" applyFont="1" applyFill="1" applyAlignment="1">
      <alignment horizontal="center"/>
    </xf>
    <xf numFmtId="165" fontId="33" fillId="5" borderId="0" xfId="14" applyNumberFormat="1" applyFont="1" applyFill="1" applyAlignment="1">
      <alignment horizontal="center"/>
    </xf>
    <xf numFmtId="0" fontId="35" fillId="5" borderId="0" xfId="14" applyFont="1" applyFill="1" applyAlignment="1">
      <alignment horizontal="center"/>
    </xf>
    <xf numFmtId="0" fontId="33" fillId="5" borderId="59" xfId="14" applyFont="1" applyFill="1" applyBorder="1"/>
    <xf numFmtId="0" fontId="33" fillId="5" borderId="61" xfId="14" applyFont="1" applyFill="1" applyBorder="1"/>
    <xf numFmtId="164" fontId="33" fillId="5" borderId="61" xfId="14" applyNumberFormat="1" applyFont="1" applyFill="1" applyBorder="1" applyAlignment="1">
      <alignment horizontal="center"/>
    </xf>
    <xf numFmtId="165" fontId="33" fillId="5" borderId="61" xfId="14" applyNumberFormat="1" applyFont="1" applyFill="1" applyBorder="1" applyAlignment="1">
      <alignment horizontal="center"/>
    </xf>
    <xf numFmtId="0" fontId="35" fillId="5" borderId="61" xfId="14" applyFont="1" applyFill="1" applyBorder="1" applyAlignment="1">
      <alignment horizontal="center"/>
    </xf>
    <xf numFmtId="0" fontId="33" fillId="5" borderId="62" xfId="14" applyFont="1" applyFill="1" applyBorder="1"/>
    <xf numFmtId="0" fontId="32" fillId="0" borderId="0" xfId="14" applyFont="1" applyAlignment="1">
      <alignment vertical="center"/>
    </xf>
    <xf numFmtId="49" fontId="10" fillId="4" borderId="4" xfId="0" applyNumberFormat="1" applyFont="1" applyFill="1" applyBorder="1" applyAlignment="1">
      <alignment vertical="center" wrapText="1"/>
    </xf>
    <xf numFmtId="0" fontId="6" fillId="0" borderId="31" xfId="0" applyFont="1" applyBorder="1" applyAlignment="1">
      <alignment horizontal="left"/>
    </xf>
    <xf numFmtId="0" fontId="6" fillId="0" borderId="28" xfId="0" applyFont="1" applyBorder="1" applyAlignment="1">
      <alignment horizontal="left"/>
    </xf>
    <xf numFmtId="0" fontId="6" fillId="0" borderId="29" xfId="0" applyFont="1" applyBorder="1" applyAlignment="1">
      <alignment horizontal="left"/>
    </xf>
    <xf numFmtId="0" fontId="15" fillId="0" borderId="0" xfId="0" applyFont="1" applyAlignment="1">
      <alignment horizontal="righ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49" fontId="6" fillId="4" borderId="5" xfId="0" applyNumberFormat="1" applyFont="1" applyFill="1" applyBorder="1" applyAlignment="1">
      <alignment horizontal="right" wrapText="1"/>
    </xf>
    <xf numFmtId="49" fontId="6" fillId="4" borderId="6" xfId="0" applyNumberFormat="1" applyFont="1" applyFill="1" applyBorder="1" applyAlignment="1">
      <alignment horizontal="right" wrapText="1"/>
    </xf>
    <xf numFmtId="49" fontId="6" fillId="4" borderId="12" xfId="0" applyNumberFormat="1" applyFont="1" applyFill="1" applyBorder="1" applyAlignment="1">
      <alignment horizontal="right" wrapText="1"/>
    </xf>
    <xf numFmtId="49" fontId="6" fillId="4" borderId="13" xfId="0" applyNumberFormat="1" applyFont="1" applyFill="1" applyBorder="1" applyAlignment="1">
      <alignment horizontal="right" wrapText="1"/>
    </xf>
    <xf numFmtId="49" fontId="6" fillId="4" borderId="14" xfId="0" applyNumberFormat="1" applyFont="1" applyFill="1" applyBorder="1" applyAlignment="1">
      <alignment horizontal="right" wrapText="1"/>
    </xf>
    <xf numFmtId="49" fontId="6" fillId="4" borderId="15" xfId="0" applyNumberFormat="1" applyFont="1" applyFill="1" applyBorder="1" applyAlignment="1">
      <alignment horizontal="right" wrapText="1"/>
    </xf>
    <xf numFmtId="0" fontId="8" fillId="0" borderId="0" xfId="4" applyAlignment="1">
      <alignment horizontal="center"/>
    </xf>
    <xf numFmtId="0" fontId="46" fillId="0" borderId="0" xfId="0" applyFont="1" applyAlignment="1">
      <alignment horizontal="center"/>
    </xf>
    <xf numFmtId="0" fontId="11" fillId="0" borderId="0" xfId="0" applyFont="1" applyAlignment="1">
      <alignment horizontal="left"/>
    </xf>
    <xf numFmtId="0" fontId="47" fillId="0" borderId="16" xfId="0" applyFont="1" applyBorder="1" applyAlignment="1">
      <alignment horizontal="center"/>
    </xf>
    <xf numFmtId="0" fontId="47" fillId="0" borderId="17" xfId="0" applyFont="1" applyBorder="1" applyAlignment="1">
      <alignment horizontal="center"/>
    </xf>
    <xf numFmtId="0" fontId="47" fillId="0" borderId="18" xfId="0" applyFont="1" applyBorder="1" applyAlignment="1">
      <alignment horizontal="center"/>
    </xf>
    <xf numFmtId="0" fontId="45" fillId="2" borderId="20" xfId="0" applyFont="1" applyFill="1" applyBorder="1" applyAlignment="1">
      <alignment horizontal="center"/>
    </xf>
    <xf numFmtId="0" fontId="45" fillId="2" borderId="21" xfId="0" applyFont="1" applyFill="1" applyBorder="1" applyAlignment="1">
      <alignment horizontal="center"/>
    </xf>
    <xf numFmtId="0" fontId="45" fillId="2" borderId="22" xfId="0" applyFont="1" applyFill="1" applyBorder="1" applyAlignment="1">
      <alignment horizontal="center"/>
    </xf>
    <xf numFmtId="14" fontId="6" fillId="4" borderId="7" xfId="0" applyNumberFormat="1" applyFont="1" applyFill="1" applyBorder="1" applyAlignment="1">
      <alignment horizontal="right"/>
    </xf>
    <xf numFmtId="14" fontId="6" fillId="4" borderId="19" xfId="0" applyNumberFormat="1" applyFont="1" applyFill="1" applyBorder="1" applyAlignment="1">
      <alignment horizontal="right"/>
    </xf>
    <xf numFmtId="0" fontId="6" fillId="4" borderId="3" xfId="0" applyFont="1" applyFill="1" applyBorder="1" applyAlignment="1">
      <alignment horizontal="right"/>
    </xf>
    <xf numFmtId="0" fontId="6" fillId="4" borderId="4" xfId="0" applyFont="1" applyFill="1" applyBorder="1" applyAlignment="1">
      <alignment horizontal="right"/>
    </xf>
    <xf numFmtId="0" fontId="6" fillId="0" borderId="1" xfId="0" applyFont="1" applyBorder="1" applyAlignment="1">
      <alignment horizontal="left" wrapText="1"/>
    </xf>
    <xf numFmtId="0" fontId="6" fillId="0" borderId="3" xfId="0" applyFont="1" applyBorder="1" applyAlignment="1">
      <alignment horizontal="left" wrapText="1"/>
    </xf>
    <xf numFmtId="0" fontId="6" fillId="0" borderId="1" xfId="0" applyFont="1" applyBorder="1" applyAlignment="1">
      <alignment horizontal="left"/>
    </xf>
    <xf numFmtId="0" fontId="6" fillId="0" borderId="3" xfId="0" applyFont="1" applyBorder="1" applyAlignment="1">
      <alignment horizontal="left"/>
    </xf>
    <xf numFmtId="0" fontId="11" fillId="0" borderId="31" xfId="0" applyFont="1" applyBorder="1" applyAlignment="1">
      <alignment horizontal="left" wrapText="1"/>
    </xf>
    <xf numFmtId="0" fontId="11" fillId="0" borderId="28" xfId="0" applyFont="1" applyBorder="1" applyAlignment="1">
      <alignment horizontal="left" wrapText="1"/>
    </xf>
    <xf numFmtId="0" fontId="11" fillId="0" borderId="29" xfId="0" applyFont="1" applyBorder="1" applyAlignment="1">
      <alignment horizontal="left" wrapText="1"/>
    </xf>
    <xf numFmtId="0" fontId="0" fillId="0" borderId="25" xfId="0" applyFont="1" applyBorder="1" applyAlignment="1">
      <alignment horizontal="left" wrapText="1"/>
    </xf>
    <xf numFmtId="0" fontId="6" fillId="0" borderId="26" xfId="0" applyFont="1" applyBorder="1" applyAlignment="1">
      <alignment horizontal="left" wrapText="1"/>
    </xf>
    <xf numFmtId="0" fontId="0" fillId="0" borderId="20" xfId="0" applyFont="1" applyBorder="1" applyAlignment="1">
      <alignment horizontal="left" wrapText="1"/>
    </xf>
    <xf numFmtId="0" fontId="6" fillId="0" borderId="21" xfId="0" applyFont="1" applyBorder="1" applyAlignment="1">
      <alignment horizontal="left" wrapText="1"/>
    </xf>
    <xf numFmtId="0" fontId="6" fillId="0" borderId="38" xfId="0" applyFont="1" applyBorder="1" applyAlignment="1">
      <alignment horizontal="left" wrapText="1"/>
    </xf>
    <xf numFmtId="0" fontId="6" fillId="0" borderId="31" xfId="0" applyFont="1" applyBorder="1" applyAlignment="1">
      <alignment horizontal="left" wrapText="1"/>
    </xf>
    <xf numFmtId="0" fontId="6" fillId="0" borderId="40" xfId="0" applyFont="1" applyBorder="1" applyAlignment="1">
      <alignment horizontal="left"/>
    </xf>
    <xf numFmtId="0" fontId="6" fillId="0" borderId="41" xfId="0" applyFont="1" applyBorder="1" applyAlignment="1">
      <alignment horizontal="left"/>
    </xf>
    <xf numFmtId="0" fontId="6" fillId="0" borderId="8" xfId="0" applyFont="1" applyBorder="1" applyAlignment="1">
      <alignment horizontal="left"/>
    </xf>
    <xf numFmtId="0" fontId="6" fillId="0" borderId="9" xfId="0" applyFont="1" applyBorder="1" applyAlignment="1">
      <alignment horizontal="left"/>
    </xf>
    <xf numFmtId="49" fontId="6" fillId="0" borderId="1" xfId="0" applyNumberFormat="1" applyFont="1" applyBorder="1" applyAlignment="1">
      <alignment horizontal="left" wrapText="1"/>
    </xf>
    <xf numFmtId="49" fontId="6" fillId="0" borderId="3" xfId="0" applyNumberFormat="1" applyFont="1" applyBorder="1" applyAlignment="1">
      <alignment horizontal="left" wrapText="1"/>
    </xf>
    <xf numFmtId="0" fontId="0" fillId="0" borderId="40" xfId="0" applyFont="1" applyBorder="1" applyAlignment="1">
      <alignment horizontal="left"/>
    </xf>
    <xf numFmtId="0" fontId="6" fillId="0" borderId="36" xfId="0" applyFont="1" applyBorder="1" applyAlignment="1">
      <alignment horizontal="left" wrapText="1"/>
    </xf>
    <xf numFmtId="0" fontId="6" fillId="0" borderId="2" xfId="0" applyFont="1" applyBorder="1" applyAlignment="1">
      <alignment horizontal="left"/>
    </xf>
    <xf numFmtId="0" fontId="6" fillId="0" borderId="37" xfId="0" applyFont="1" applyBorder="1" applyAlignment="1">
      <alignment horizontal="left"/>
    </xf>
    <xf numFmtId="0" fontId="47" fillId="0" borderId="3" xfId="0" applyFont="1" applyBorder="1" applyAlignment="1">
      <alignment horizontal="left" wrapText="1"/>
    </xf>
    <xf numFmtId="0" fontId="51" fillId="2" borderId="20" xfId="0" applyFont="1" applyFill="1" applyBorder="1" applyAlignment="1">
      <alignment horizontal="center"/>
    </xf>
    <xf numFmtId="0" fontId="51" fillId="2" borderId="22" xfId="0" applyFont="1" applyFill="1" applyBorder="1" applyAlignment="1">
      <alignment horizontal="center"/>
    </xf>
    <xf numFmtId="0" fontId="14" fillId="0" borderId="31" xfId="0" applyFont="1" applyBorder="1" applyAlignment="1">
      <alignment horizontal="left"/>
    </xf>
    <xf numFmtId="0" fontId="14" fillId="0" borderId="28" xfId="0" applyFont="1" applyBorder="1" applyAlignment="1">
      <alignment horizontal="left"/>
    </xf>
    <xf numFmtId="0" fontId="14" fillId="0" borderId="29" xfId="0" applyFont="1" applyBorder="1" applyAlignment="1">
      <alignment horizontal="left"/>
    </xf>
    <xf numFmtId="0" fontId="0" fillId="0" borderId="36" xfId="0" applyFont="1" applyBorder="1" applyAlignment="1">
      <alignment horizontal="left"/>
    </xf>
    <xf numFmtId="0" fontId="0" fillId="0" borderId="31" xfId="0" applyFont="1" applyBorder="1" applyAlignment="1">
      <alignment horizontal="left" wrapText="1"/>
    </xf>
    <xf numFmtId="0" fontId="6" fillId="0" borderId="28" xfId="0" applyFont="1" applyBorder="1" applyAlignment="1">
      <alignment horizontal="left" wrapText="1"/>
    </xf>
    <xf numFmtId="0" fontId="6" fillId="0" borderId="29" xfId="0" applyFont="1" applyBorder="1" applyAlignment="1">
      <alignment horizontal="left" wrapText="1"/>
    </xf>
    <xf numFmtId="0" fontId="0" fillId="0" borderId="33" xfId="0" applyFont="1" applyBorder="1" applyAlignment="1">
      <alignment horizontal="left" wrapText="1" readingOrder="1"/>
    </xf>
    <xf numFmtId="0" fontId="6" fillId="0" borderId="35" xfId="0" applyFont="1" applyBorder="1" applyAlignment="1">
      <alignment horizontal="left" wrapText="1" readingOrder="1"/>
    </xf>
    <xf numFmtId="0" fontId="6" fillId="0" borderId="34" xfId="0" applyFont="1" applyBorder="1" applyAlignment="1">
      <alignment horizontal="left" wrapText="1" readingOrder="1"/>
    </xf>
    <xf numFmtId="0" fontId="51" fillId="2" borderId="21" xfId="0" applyFont="1" applyFill="1" applyBorder="1" applyAlignment="1">
      <alignment horizontal="center"/>
    </xf>
    <xf numFmtId="0" fontId="6" fillId="3" borderId="33" xfId="9" applyFont="1" applyFill="1" applyBorder="1" applyAlignment="1">
      <alignment horizontal="left" vertical="top" wrapText="1"/>
    </xf>
    <xf numFmtId="0" fontId="6" fillId="3" borderId="35" xfId="9" applyFont="1" applyFill="1" applyBorder="1" applyAlignment="1">
      <alignment horizontal="left" vertical="top" wrapText="1"/>
    </xf>
    <xf numFmtId="0" fontId="6" fillId="3" borderId="34" xfId="9" applyFont="1" applyFill="1" applyBorder="1" applyAlignment="1">
      <alignment horizontal="left" vertical="top" wrapText="1"/>
    </xf>
    <xf numFmtId="0" fontId="11" fillId="2" borderId="20" xfId="0" applyFont="1" applyFill="1" applyBorder="1" applyAlignment="1">
      <alignment horizontal="center"/>
    </xf>
    <xf numFmtId="0" fontId="11" fillId="2" borderId="21" xfId="0" applyFont="1" applyFill="1" applyBorder="1" applyAlignment="1">
      <alignment horizontal="center"/>
    </xf>
    <xf numFmtId="0" fontId="11" fillId="2" borderId="22" xfId="0" applyFont="1" applyFill="1" applyBorder="1" applyAlignment="1">
      <alignment horizontal="center"/>
    </xf>
    <xf numFmtId="0" fontId="6" fillId="3" borderId="31" xfId="9" applyFont="1" applyFill="1" applyBorder="1" applyAlignment="1">
      <alignment horizontal="left" vertical="top" wrapText="1"/>
    </xf>
    <xf numFmtId="0" fontId="6" fillId="3" borderId="28" xfId="9" applyFont="1" applyFill="1" applyBorder="1" applyAlignment="1">
      <alignment horizontal="left" vertical="top" wrapText="1"/>
    </xf>
    <xf numFmtId="0" fontId="6" fillId="3" borderId="29" xfId="9" applyFont="1" applyFill="1" applyBorder="1" applyAlignment="1">
      <alignment horizontal="left" vertical="top" wrapText="1"/>
    </xf>
    <xf numFmtId="0" fontId="39" fillId="4" borderId="56" xfId="14" applyFont="1" applyFill="1" applyBorder="1" applyAlignment="1">
      <alignment horizontal="left" vertical="center" wrapText="1"/>
    </xf>
    <xf numFmtId="0" fontId="53" fillId="6" borderId="0" xfId="14" applyFont="1" applyFill="1" applyAlignment="1">
      <alignment horizontal="center" vertical="center"/>
    </xf>
    <xf numFmtId="0" fontId="55" fillId="5" borderId="0" xfId="14" applyFont="1" applyFill="1" applyAlignment="1">
      <alignment horizontal="left" vertical="center" wrapText="1"/>
    </xf>
    <xf numFmtId="0" fontId="57" fillId="0" borderId="49" xfId="14" applyFont="1" applyBorder="1" applyAlignment="1">
      <alignment horizontal="center" vertical="center"/>
    </xf>
    <xf numFmtId="0" fontId="57" fillId="0" borderId="50" xfId="14" applyFont="1" applyBorder="1" applyAlignment="1">
      <alignment horizontal="center" vertical="center"/>
    </xf>
    <xf numFmtId="0" fontId="57" fillId="0" borderId="51" xfId="14" applyFont="1" applyBorder="1" applyAlignment="1">
      <alignment horizontal="center" vertical="center"/>
    </xf>
    <xf numFmtId="0" fontId="36" fillId="4" borderId="55" xfId="14" quotePrefix="1" applyFont="1" applyFill="1" applyBorder="1" applyAlignment="1">
      <alignment horizontal="center" vertical="center"/>
    </xf>
    <xf numFmtId="0" fontId="36" fillId="4" borderId="58" xfId="14" quotePrefix="1" applyFont="1" applyFill="1" applyBorder="1" applyAlignment="1">
      <alignment horizontal="center" vertical="center"/>
    </xf>
    <xf numFmtId="0" fontId="36" fillId="4" borderId="56" xfId="14" applyFont="1" applyFill="1" applyBorder="1" applyAlignment="1">
      <alignment horizontal="left" vertical="top" wrapText="1"/>
    </xf>
    <xf numFmtId="0" fontId="36" fillId="4" borderId="0" xfId="14" applyFont="1" applyFill="1" applyAlignment="1">
      <alignment horizontal="left" vertical="top" wrapText="1"/>
    </xf>
    <xf numFmtId="0" fontId="39" fillId="4" borderId="41" xfId="14" applyFont="1" applyFill="1" applyBorder="1" applyAlignment="1">
      <alignment horizontal="center" vertical="center"/>
    </xf>
    <xf numFmtId="0" fontId="39" fillId="4" borderId="7" xfId="14" applyFont="1" applyFill="1" applyBorder="1" applyAlignment="1">
      <alignment horizontal="center" vertical="center"/>
    </xf>
    <xf numFmtId="0" fontId="40" fillId="0" borderId="58" xfId="14" applyFont="1" applyBorder="1" applyAlignment="1">
      <alignment horizontal="center" vertical="center"/>
    </xf>
    <xf numFmtId="0" fontId="40" fillId="0" borderId="60" xfId="14" applyFont="1" applyBorder="1" applyAlignment="1">
      <alignment horizontal="center" vertical="center"/>
    </xf>
    <xf numFmtId="0" fontId="42" fillId="5" borderId="0" xfId="14" applyFont="1" applyFill="1" applyAlignment="1">
      <alignment horizontal="left" vertical="top" wrapText="1"/>
    </xf>
    <xf numFmtId="0" fontId="42" fillId="5" borderId="59" xfId="14" applyFont="1" applyFill="1" applyBorder="1" applyAlignment="1">
      <alignment horizontal="left" vertical="top" wrapText="1"/>
    </xf>
    <xf numFmtId="0" fontId="42" fillId="5" borderId="61" xfId="14" applyFont="1" applyFill="1" applyBorder="1" applyAlignment="1">
      <alignment horizontal="left" vertical="top" wrapText="1"/>
    </xf>
    <xf numFmtId="0" fontId="42" fillId="5" borderId="62" xfId="14" applyFont="1" applyFill="1" applyBorder="1" applyAlignment="1">
      <alignment horizontal="left" vertical="top" wrapText="1"/>
    </xf>
    <xf numFmtId="0" fontId="59" fillId="5" borderId="0" xfId="8" applyFont="1" applyFill="1" applyBorder="1" applyAlignment="1">
      <alignment horizontal="left"/>
    </xf>
    <xf numFmtId="0" fontId="59" fillId="5" borderId="59" xfId="8" applyFont="1" applyFill="1" applyBorder="1" applyAlignment="1">
      <alignment horizontal="left"/>
    </xf>
    <xf numFmtId="0" fontId="33" fillId="0" borderId="47" xfId="14" applyFont="1" applyBorder="1" applyAlignment="1">
      <alignment horizontal="left" wrapText="1"/>
    </xf>
    <xf numFmtId="0" fontId="33" fillId="0" borderId="48" xfId="14" applyFont="1" applyBorder="1" applyAlignment="1">
      <alignment horizontal="left" wrapText="1"/>
    </xf>
    <xf numFmtId="0" fontId="33" fillId="0" borderId="63" xfId="14" applyFont="1" applyBorder="1" applyAlignment="1">
      <alignment horizontal="left" wrapText="1"/>
    </xf>
    <xf numFmtId="0" fontId="41" fillId="0" borderId="58" xfId="14" applyFont="1" applyBorder="1" applyAlignment="1">
      <alignment horizontal="center"/>
    </xf>
    <xf numFmtId="0" fontId="41" fillId="0" borderId="60" xfId="14" applyFont="1" applyBorder="1" applyAlignment="1">
      <alignment horizontal="center"/>
    </xf>
    <xf numFmtId="0" fontId="36" fillId="4" borderId="56" xfId="14" applyFont="1" applyFill="1" applyBorder="1" applyAlignment="1">
      <alignment horizontal="left" wrapText="1"/>
    </xf>
    <xf numFmtId="0" fontId="36" fillId="4" borderId="0" xfId="14" applyFont="1" applyFill="1" applyAlignment="1">
      <alignment horizontal="left" wrapText="1"/>
    </xf>
    <xf numFmtId="0" fontId="39" fillId="4" borderId="78" xfId="14" applyFont="1" applyFill="1" applyBorder="1" applyAlignment="1">
      <alignment horizontal="center" vertical="center"/>
    </xf>
    <xf numFmtId="0" fontId="41" fillId="0" borderId="58" xfId="14" applyFont="1" applyBorder="1" applyAlignment="1">
      <alignment horizontal="center" vertical="center"/>
    </xf>
    <xf numFmtId="0" fontId="41" fillId="0" borderId="60" xfId="14" applyFont="1" applyBorder="1" applyAlignment="1">
      <alignment horizontal="center" vertical="center"/>
    </xf>
    <xf numFmtId="0" fontId="12" fillId="0" borderId="0" xfId="0" applyFont="1" applyAlignment="1">
      <alignment horizontal="center"/>
    </xf>
    <xf numFmtId="0" fontId="12" fillId="0" borderId="44" xfId="0" applyFont="1" applyBorder="1" applyAlignment="1">
      <alignment horizontal="center"/>
    </xf>
    <xf numFmtId="0" fontId="38" fillId="2" borderId="11" xfId="0" applyFont="1" applyFill="1" applyBorder="1" applyAlignment="1">
      <alignment horizontal="center" wrapText="1"/>
    </xf>
    <xf numFmtId="0" fontId="38" fillId="2" borderId="0" xfId="0" applyFont="1" applyFill="1" applyAlignment="1">
      <alignment horizontal="center" wrapText="1"/>
    </xf>
    <xf numFmtId="0" fontId="0" fillId="0" borderId="0" xfId="0" applyAlignment="1">
      <alignment horizontal="center"/>
    </xf>
    <xf numFmtId="0" fontId="0" fillId="0" borderId="8" xfId="0" applyBorder="1" applyAlignment="1">
      <alignment horizontal="left" wrapText="1"/>
    </xf>
    <xf numFmtId="0" fontId="0" fillId="0" borderId="9" xfId="0" applyBorder="1" applyAlignment="1">
      <alignment horizontal="left" wrapText="1"/>
    </xf>
    <xf numFmtId="0" fontId="0" fillId="0" borderId="25" xfId="0" applyBorder="1" applyAlignment="1">
      <alignment horizontal="left" wrapText="1"/>
    </xf>
    <xf numFmtId="0" fontId="0" fillId="0" borderId="26" xfId="0" applyBorder="1" applyAlignment="1">
      <alignment horizontal="left" wrapText="1"/>
    </xf>
    <xf numFmtId="0" fontId="27" fillId="3" borderId="0" xfId="10" applyFont="1" applyFill="1" applyBorder="1" applyAlignment="1">
      <alignment horizontal="left"/>
    </xf>
    <xf numFmtId="0" fontId="17" fillId="3" borderId="11" xfId="10" applyFont="1" applyFill="1" applyBorder="1" applyAlignment="1">
      <alignment horizontal="left"/>
    </xf>
    <xf numFmtId="0" fontId="17" fillId="3" borderId="44" xfId="10" applyFont="1" applyFill="1" applyBorder="1" applyAlignment="1">
      <alignment horizontal="left"/>
    </xf>
    <xf numFmtId="0" fontId="17" fillId="2" borderId="11" xfId="10" applyFont="1" applyFill="1" applyBorder="1" applyAlignment="1">
      <alignment horizontal="left"/>
    </xf>
    <xf numFmtId="0" fontId="17" fillId="2" borderId="0" xfId="10" applyFont="1" applyFill="1" applyAlignment="1">
      <alignment horizontal="left"/>
    </xf>
    <xf numFmtId="0" fontId="17" fillId="3" borderId="75" xfId="10" applyFont="1" applyFill="1" applyBorder="1" applyAlignment="1">
      <alignment horizontal="left"/>
    </xf>
    <xf numFmtId="0" fontId="17" fillId="3" borderId="76" xfId="10" applyFont="1" applyFill="1" applyBorder="1" applyAlignment="1">
      <alignment horizontal="left"/>
    </xf>
    <xf numFmtId="0" fontId="17" fillId="0" borderId="0" xfId="10" applyFont="1" applyAlignment="1">
      <alignment horizontal="center" vertical="center" textRotation="90"/>
    </xf>
    <xf numFmtId="9" fontId="29" fillId="3" borderId="71" xfId="13" quotePrefix="1" applyFont="1" applyFill="1" applyBorder="1" applyAlignment="1">
      <alignment horizontal="center" vertical="center"/>
    </xf>
    <xf numFmtId="9" fontId="29" fillId="3" borderId="74" xfId="13" quotePrefix="1" applyFont="1" applyFill="1" applyBorder="1" applyAlignment="1">
      <alignment horizontal="center" vertical="center"/>
    </xf>
    <xf numFmtId="9" fontId="29" fillId="3" borderId="72" xfId="13" quotePrefix="1" applyFont="1" applyFill="1" applyBorder="1" applyAlignment="1">
      <alignment horizontal="center" vertical="center"/>
    </xf>
    <xf numFmtId="9" fontId="29" fillId="3" borderId="15" xfId="13" quotePrefix="1" applyFont="1" applyFill="1" applyBorder="1" applyAlignment="1">
      <alignment horizontal="center" vertical="center"/>
    </xf>
    <xf numFmtId="0" fontId="17" fillId="3" borderId="20" xfId="10" applyFont="1" applyFill="1" applyBorder="1" applyAlignment="1">
      <alignment horizontal="left"/>
    </xf>
    <xf numFmtId="0" fontId="17" fillId="3" borderId="22" xfId="10" applyFont="1" applyFill="1" applyBorder="1" applyAlignment="1">
      <alignment horizontal="left"/>
    </xf>
    <xf numFmtId="0" fontId="34" fillId="3" borderId="0" xfId="10" applyFont="1" applyFill="1" applyAlignment="1">
      <alignment horizontal="left"/>
    </xf>
    <xf numFmtId="0" fontId="44" fillId="0" borderId="0" xfId="0" applyFont="1" applyAlignment="1">
      <alignment horizontal="center" vertical="center"/>
    </xf>
    <xf numFmtId="0" fontId="7" fillId="0" borderId="14" xfId="0" applyFont="1" applyBorder="1" applyAlignment="1">
      <alignment horizontal="left"/>
    </xf>
    <xf numFmtId="0" fontId="8" fillId="0" borderId="0" xfId="4" applyFill="1" applyAlignment="1">
      <alignment horizontal="center"/>
    </xf>
    <xf numFmtId="0" fontId="0" fillId="0" borderId="0" xfId="0" applyFill="1" applyAlignment="1">
      <alignment horizontal="center"/>
    </xf>
  </cellXfs>
  <cellStyles count="15">
    <cellStyle name="Komma" xfId="6" builtinId="3"/>
    <cellStyle name="Link" xfId="4" builtinId="8"/>
    <cellStyle name="Link 2" xfId="8" xr:uid="{58FC0B66-B52E-458D-A052-01EE6E69BF3C}"/>
    <cellStyle name="Prozent" xfId="2" builtinId="5"/>
    <cellStyle name="Prozent 2" xfId="13" xr:uid="{0514AF72-74FA-49D7-BA5A-0CBF6B437209}"/>
    <cellStyle name="Prozent 3" xfId="12" xr:uid="{29109820-B550-4B6E-884F-B93CC40F1B10}"/>
    <cellStyle name="Standard" xfId="0" builtinId="0"/>
    <cellStyle name="Standard 12" xfId="11" xr:uid="{2A283FCA-A6C7-41F2-B3E2-D969635401A7}"/>
    <cellStyle name="Standard 2" xfId="7" xr:uid="{3EA53860-A51D-4EAE-A831-084D39FDAD92}"/>
    <cellStyle name="Standard 2 2" xfId="5" xr:uid="{CB571D0B-E692-418E-BF1D-7E0011786466}"/>
    <cellStyle name="Standard 2 3" xfId="14" xr:uid="{CECD4CD4-BF82-49D5-BFA3-4D5DE21F6EE1}"/>
    <cellStyle name="Standard 3" xfId="10" xr:uid="{A003D17E-F5C3-4D68-9410-F6CB6300E078}"/>
    <cellStyle name="Standard 5" xfId="3" xr:uid="{364FBBD4-21DE-4124-92F8-C7D959287549}"/>
    <cellStyle name="Standard 5 2" xfId="9" xr:uid="{BF501DCA-0911-4461-AA10-7B956D381FA7}"/>
    <cellStyle name="Währung" xfId="1" builtinId="4"/>
  </cellStyles>
  <dxfs count="37">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strike/>
      </font>
      <fill>
        <patternFill>
          <bgColor theme="0"/>
        </patternFill>
      </fill>
    </dxf>
    <dxf>
      <font>
        <color theme="0"/>
      </font>
      <fill>
        <patternFill>
          <bgColor theme="0"/>
        </patternFill>
      </fill>
      <border>
        <left/>
        <right/>
        <top/>
        <bottom/>
        <vertical/>
        <horizontal/>
      </border>
    </dxf>
    <dxf>
      <fill>
        <patternFill>
          <bgColor rgb="FFFFFFCC"/>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right/>
        <top/>
        <bottom/>
        <vertical/>
        <horizontal/>
      </border>
    </dxf>
    <dxf>
      <font>
        <color theme="0"/>
      </font>
      <fill>
        <patternFill>
          <bgColor theme="0"/>
        </patternFill>
      </fill>
      <border>
        <right/>
        <top/>
        <bottom/>
        <vertical/>
        <horizontal/>
      </border>
    </dxf>
    <dxf>
      <font>
        <color theme="0"/>
      </font>
      <fill>
        <patternFill>
          <bgColor theme="0"/>
        </patternFill>
      </fill>
      <border>
        <right/>
        <top/>
        <bottom/>
        <vertical/>
        <horizontal/>
      </border>
    </dxf>
    <dxf>
      <font>
        <color theme="0"/>
      </font>
      <fill>
        <patternFill>
          <bgColor rgb="FFFF0000"/>
        </patternFill>
      </fill>
    </dxf>
    <dxf>
      <fill>
        <patternFill>
          <bgColor rgb="FF66FF66"/>
        </patternFill>
      </fill>
    </dxf>
    <dxf>
      <fill>
        <patternFill>
          <bgColor rgb="FFFFC000"/>
        </patternFill>
      </fill>
    </dxf>
    <dxf>
      <font>
        <color theme="0"/>
      </font>
      <fill>
        <patternFill>
          <bgColor theme="0" tint="-0.34998626667073579"/>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50" Type="http://schemas.openxmlformats.org/officeDocument/2006/relationships/externalLink" Target="externalLinks/externalLink44.xml"/><Relationship Id="rId55" Type="http://schemas.openxmlformats.org/officeDocument/2006/relationships/theme" Target="theme/theme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41" Type="http://schemas.openxmlformats.org/officeDocument/2006/relationships/externalLink" Target="externalLinks/externalLink35.xml"/><Relationship Id="rId54" Type="http://schemas.openxmlformats.org/officeDocument/2006/relationships/externalLink" Target="externalLinks/externalLink4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53" Type="http://schemas.openxmlformats.org/officeDocument/2006/relationships/externalLink" Target="externalLinks/externalLink47.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56" Type="http://schemas.openxmlformats.org/officeDocument/2006/relationships/styles" Target="styles.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9</xdr:col>
      <xdr:colOff>28575</xdr:colOff>
      <xdr:row>1</xdr:row>
      <xdr:rowOff>133350</xdr:rowOff>
    </xdr:from>
    <xdr:to>
      <xdr:col>20</xdr:col>
      <xdr:colOff>542925</xdr:colOff>
      <xdr:row>40</xdr:row>
      <xdr:rowOff>142874</xdr:rowOff>
    </xdr:to>
    <xdr:sp macro="" textlink="">
      <xdr:nvSpPr>
        <xdr:cNvPr id="2" name="Textplatzhalter 3">
          <a:extLst>
            <a:ext uri="{FF2B5EF4-FFF2-40B4-BE49-F238E27FC236}">
              <a16:creationId xmlns:a16="http://schemas.microsoft.com/office/drawing/2014/main" id="{A83B3EDD-5640-4E29-8D8B-98EA6AA6B61D}"/>
            </a:ext>
          </a:extLst>
        </xdr:cNvPr>
        <xdr:cNvSpPr>
          <a:spLocks noGrp="1"/>
        </xdr:cNvSpPr>
      </xdr:nvSpPr>
      <xdr:spPr>
        <a:xfrm>
          <a:off x="11649075" y="695325"/>
          <a:ext cx="8896350" cy="7753349"/>
        </a:xfrm>
        <a:prstGeom prst="rect">
          <a:avLst/>
        </a:prstGeom>
        <a:solidFill>
          <a:schemeClr val="accent6">
            <a:lumMod val="20000"/>
            <a:lumOff val="80000"/>
          </a:schemeClr>
        </a:solidFill>
      </xdr:spPr>
      <xdr:txBody>
        <a:bodyPr vert="horz" wrap="square" lIns="0" tIns="0" rIns="0" bIns="0" rtlCol="0">
          <a:noAutofit/>
        </a:bodyPr>
        <a:lstStyle>
          <a:lvl1pPr marL="252000" marR="0" indent="-252000" algn="l" defTabSz="1008044" rtl="0" eaLnBrk="1" fontAlgn="auto" latinLnBrk="0" hangingPunct="1">
            <a:lnSpc>
              <a:spcPct val="100000"/>
            </a:lnSpc>
            <a:spcBef>
              <a:spcPts val="0"/>
            </a:spcBef>
            <a:spcAft>
              <a:spcPts val="600"/>
            </a:spcAft>
            <a:buClr>
              <a:srgbClr val="ED1A3B"/>
            </a:buClr>
            <a:buSzPct val="80000"/>
            <a:buFont typeface="Wingdings 3" panose="05040102010807070707" pitchFamily="18" charset="2"/>
            <a:buChar char="u"/>
            <a:tabLst/>
            <a:defRPr kumimoji="0" lang="de-DE" sz="1400" b="0" i="0" u="none" strike="noStrike" kern="1200" cap="none" spc="0" normalizeH="0" baseline="0" dirty="0">
              <a:ln>
                <a:noFill/>
              </a:ln>
              <a:solidFill>
                <a:schemeClr val="tx1"/>
              </a:solidFill>
              <a:effectLst/>
              <a:uLnTx/>
              <a:uFillTx/>
              <a:latin typeface="+mn-lt"/>
              <a:ea typeface="+mn-ea"/>
              <a:cs typeface="+mn-cs"/>
              <a:sym typeface="Arial"/>
            </a:defRPr>
          </a:lvl1pPr>
          <a:lvl2pPr marL="488950" indent="-250825" algn="l" defTabSz="966246" rtl="0" eaLnBrk="1" latinLnBrk="0" hangingPunct="1">
            <a:lnSpc>
              <a:spcPct val="100000"/>
            </a:lnSpc>
            <a:spcBef>
              <a:spcPts val="0"/>
            </a:spcBef>
            <a:spcAft>
              <a:spcPts val="600"/>
            </a:spcAft>
            <a:buClr>
              <a:srgbClr val="ED1A3B"/>
            </a:buClr>
            <a:buSzPct val="100000"/>
            <a:buFont typeface="Wingdings" panose="05000000000000000000" pitchFamily="2" charset="2"/>
            <a:buChar char="§"/>
            <a:defRPr kumimoji="0" lang="de-DE" sz="1400" b="0" i="0" u="none" strike="noStrike" kern="1200" cap="none" spc="0" normalizeH="0" baseline="0" dirty="0">
              <a:ln>
                <a:noFill/>
              </a:ln>
              <a:solidFill>
                <a:srgbClr val="404040"/>
              </a:solidFill>
              <a:effectLst/>
              <a:uLnTx/>
              <a:uFillTx/>
              <a:latin typeface="Trebuchet MS" panose="020B0603020202020204" pitchFamily="34" charset="0"/>
              <a:ea typeface="+mn-ea"/>
              <a:cs typeface="+mn-cs"/>
              <a:sym typeface="Arial"/>
            </a:defRPr>
          </a:lvl2pPr>
          <a:lvl3pPr marL="738188" indent="-250825" algn="l" defTabSz="966246" rtl="0" eaLnBrk="1" latinLnBrk="0" hangingPunct="1">
            <a:lnSpc>
              <a:spcPct val="100000"/>
            </a:lnSpc>
            <a:spcBef>
              <a:spcPts val="0"/>
            </a:spcBef>
            <a:spcAft>
              <a:spcPts val="600"/>
            </a:spcAft>
            <a:buClr>
              <a:srgbClr val="ED1A3B"/>
            </a:buClr>
            <a:buSzPct val="100000"/>
            <a:buFont typeface="Wingdings" panose="05000000000000000000" pitchFamily="2" charset="2"/>
            <a:buChar char="§"/>
            <a:defRPr kumimoji="0" lang="de-DE" sz="1200" b="0" i="0" u="none" strike="noStrike" kern="1200" cap="none" spc="0" normalizeH="0" baseline="0" dirty="0">
              <a:ln>
                <a:noFill/>
              </a:ln>
              <a:solidFill>
                <a:srgbClr val="404040"/>
              </a:solidFill>
              <a:effectLst/>
              <a:uLnTx/>
              <a:uFillTx/>
              <a:latin typeface="Trebuchet MS" panose="020B0603020202020204" pitchFamily="34" charset="0"/>
              <a:ea typeface="+mn-ea"/>
              <a:cs typeface="+mn-cs"/>
              <a:sym typeface="Arial"/>
            </a:defRPr>
          </a:lvl3pPr>
          <a:lvl4pPr marL="992188" indent="-250825" algn="l" defTabSz="966246" rtl="0" eaLnBrk="1" latinLnBrk="0" hangingPunct="1">
            <a:lnSpc>
              <a:spcPct val="100000"/>
            </a:lnSpc>
            <a:spcBef>
              <a:spcPts val="0"/>
            </a:spcBef>
            <a:spcAft>
              <a:spcPts val="600"/>
            </a:spcAft>
            <a:buClr>
              <a:srgbClr val="ED1A3B"/>
            </a:buClr>
            <a:buSzPct val="100000"/>
            <a:buFont typeface="Wingdings" panose="05000000000000000000" pitchFamily="2" charset="2"/>
            <a:buChar char="§"/>
            <a:defRPr sz="900" b="0" i="0" kern="1200">
              <a:solidFill>
                <a:schemeClr val="tx1"/>
              </a:solidFill>
              <a:latin typeface="Trebuchet MS" panose="020B0603020202020204" pitchFamily="34" charset="0"/>
              <a:ea typeface="+mn-ea"/>
              <a:cs typeface="Arial" pitchFamily="34" charset="0"/>
            </a:defRPr>
          </a:lvl4pPr>
          <a:lvl5pPr marL="1227138" indent="-241300" algn="l" defTabSz="966246" rtl="0" eaLnBrk="1" latinLnBrk="0" hangingPunct="1">
            <a:lnSpc>
              <a:spcPct val="100000"/>
            </a:lnSpc>
            <a:spcBef>
              <a:spcPts val="0"/>
            </a:spcBef>
            <a:spcAft>
              <a:spcPts val="600"/>
            </a:spcAft>
            <a:buClr>
              <a:srgbClr val="ED1A3B"/>
            </a:buClr>
            <a:buSzPct val="100000"/>
            <a:buFont typeface="Wingdings" panose="05000000000000000000" pitchFamily="2" charset="2"/>
            <a:buChar char="§"/>
            <a:tabLst>
              <a:tab pos="759913" algn="l"/>
            </a:tabLst>
            <a:defRPr sz="900" b="0" kern="1200">
              <a:solidFill>
                <a:schemeClr val="tx1"/>
              </a:solidFill>
              <a:latin typeface="Trebuchet MS" panose="020B0603020202020204" pitchFamily="34" charset="0"/>
              <a:ea typeface="+mn-ea"/>
              <a:cs typeface="Arial" pitchFamily="34" charset="0"/>
            </a:defRPr>
          </a:lvl5pPr>
          <a:lvl6pPr marL="288000" indent="-144000" algn="l" defTabSz="966246" rtl="0" eaLnBrk="1" latinLnBrk="0" hangingPunct="1">
            <a:lnSpc>
              <a:spcPct val="100000"/>
            </a:lnSpc>
            <a:spcBef>
              <a:spcPts val="600"/>
            </a:spcBef>
            <a:spcAft>
              <a:spcPts val="0"/>
            </a:spcAft>
            <a:buClr>
              <a:schemeClr val="tx2"/>
            </a:buClr>
            <a:buFont typeface="Trebuchet MS" panose="020B0603020202020204" pitchFamily="34" charset="0"/>
            <a:buChar char="•"/>
            <a:defRPr sz="900" kern="1200" baseline="0">
              <a:solidFill>
                <a:schemeClr val="tx1"/>
              </a:solidFill>
              <a:latin typeface="Trebuchet MS" panose="020B0603020202020204" pitchFamily="34" charset="0"/>
              <a:ea typeface="+mn-ea"/>
              <a:cs typeface="Arial" pitchFamily="34" charset="0"/>
            </a:defRPr>
          </a:lvl6pPr>
          <a:lvl7pPr marL="432000" indent="-144000" algn="l" defTabSz="966246" rtl="0" eaLnBrk="1" latinLnBrk="0" hangingPunct="1">
            <a:lnSpc>
              <a:spcPct val="100000"/>
            </a:lnSpc>
            <a:spcBef>
              <a:spcPts val="600"/>
            </a:spcBef>
            <a:spcAft>
              <a:spcPts val="0"/>
            </a:spcAft>
            <a:buClr>
              <a:schemeClr val="tx2"/>
            </a:buClr>
            <a:buFont typeface="Trebuchet MS" panose="020B0603020202020204" pitchFamily="34" charset="0"/>
            <a:buChar char="–"/>
            <a:defRPr sz="900" kern="1200">
              <a:solidFill>
                <a:schemeClr val="tx1"/>
              </a:solidFill>
              <a:latin typeface="Trebuchet MS" panose="020B0603020202020204" pitchFamily="34" charset="0"/>
              <a:ea typeface="+mn-ea"/>
              <a:cs typeface="Arial" pitchFamily="34" charset="0"/>
            </a:defRPr>
          </a:lvl7pPr>
          <a:lvl8pPr marL="576000" indent="-144000" algn="l" defTabSz="966246" rtl="0" eaLnBrk="1" latinLnBrk="0" hangingPunct="1">
            <a:lnSpc>
              <a:spcPct val="100000"/>
            </a:lnSpc>
            <a:spcBef>
              <a:spcPts val="600"/>
            </a:spcBef>
            <a:spcAft>
              <a:spcPts val="0"/>
            </a:spcAft>
            <a:buClr>
              <a:schemeClr val="tx2"/>
            </a:buClr>
            <a:buFont typeface="Trebuchet MS" panose="020B0603020202020204" pitchFamily="34" charset="0"/>
            <a:buChar char="◦"/>
            <a:defRPr sz="900" kern="1200">
              <a:solidFill>
                <a:schemeClr val="tx1"/>
              </a:solidFill>
              <a:latin typeface="Trebuchet MS" panose="020B0603020202020204" pitchFamily="34" charset="0"/>
              <a:ea typeface="+mn-ea"/>
              <a:cs typeface="Arial" pitchFamily="34" charset="0"/>
            </a:defRPr>
          </a:lvl8pPr>
          <a:lvl9pPr marL="720000" indent="-144000" algn="l" defTabSz="966246" rtl="0" eaLnBrk="1" latinLnBrk="0" hangingPunct="1">
            <a:lnSpc>
              <a:spcPct val="100000"/>
            </a:lnSpc>
            <a:spcBef>
              <a:spcPts val="600"/>
            </a:spcBef>
            <a:spcAft>
              <a:spcPts val="0"/>
            </a:spcAft>
            <a:buClr>
              <a:schemeClr val="tx1"/>
            </a:buClr>
            <a:buFont typeface="Trebuchet MS" panose="020B0603020202020204" pitchFamily="34" charset="0"/>
            <a:buChar char="–"/>
            <a:defRPr sz="900" kern="1200" baseline="0">
              <a:solidFill>
                <a:schemeClr val="tx1"/>
              </a:solidFill>
              <a:latin typeface="Trebuchet MS" panose="020B0603020202020204" pitchFamily="34" charset="0"/>
              <a:ea typeface="+mn-ea"/>
              <a:cs typeface="Arial" pitchFamily="34" charset="0"/>
            </a:defRPr>
          </a:lvl9pPr>
        </a:lstStyle>
        <a:p>
          <a:pPr marL="0" marR="0" lvl="0" indent="0" algn="l" defTabSz="672130" rtl="0" eaLnBrk="1" fontAlgn="auto" latinLnBrk="0" hangingPunct="1">
            <a:lnSpc>
              <a:spcPct val="100000"/>
            </a:lnSpc>
            <a:spcBef>
              <a:spcPts val="318"/>
            </a:spcBef>
            <a:spcAft>
              <a:spcPts val="0"/>
            </a:spcAft>
            <a:buClrTx/>
            <a:buSzTx/>
            <a:buFont typeface="Arial" panose="020B0604020202020204" pitchFamily="34" charset="0"/>
            <a:buNone/>
            <a:tabLst/>
            <a:defRPr/>
          </a:pPr>
          <a:r>
            <a:rPr kumimoji="0" lang="de-AT" sz="1200" b="1" i="0" u="none" strike="noStrike" kern="1200" cap="none" spc="0" normalizeH="0" baseline="0">
              <a:ln>
                <a:noFill/>
              </a:ln>
              <a:effectLst/>
              <a:uLnTx/>
              <a:uFillTx/>
              <a:latin typeface="Trebuchet MS" panose="020B0603020202020204" pitchFamily="34" charset="0"/>
              <a:ea typeface="+mn-ea"/>
              <a:cs typeface="Arial" panose="020B0604020202020204" pitchFamily="34" charset="0"/>
            </a:rPr>
            <a:t>Liegt ein UiS vor, bei dem es sich um </a:t>
          </a:r>
          <a:r>
            <a:rPr kumimoji="0" lang="de-AT" sz="1200" b="1" i="0" u="sng" strike="noStrike" kern="1200" cap="none" spc="0" normalizeH="0" baseline="0">
              <a:ln>
                <a:noFill/>
              </a:ln>
              <a:effectLst/>
              <a:uLnTx/>
              <a:uFillTx/>
              <a:latin typeface="Trebuchet MS" panose="020B0603020202020204" pitchFamily="34" charset="0"/>
              <a:ea typeface="+mn-ea"/>
              <a:cs typeface="Arial" panose="020B0604020202020204" pitchFamily="34" charset="0"/>
            </a:rPr>
            <a:t>ein</a:t>
          </a:r>
          <a:r>
            <a:rPr kumimoji="0" lang="de-AT" sz="1200" b="1" i="0" u="none" strike="noStrike" kern="1200" cap="none" spc="0" normalizeH="0" baseline="0">
              <a:ln>
                <a:noFill/>
              </a:ln>
              <a:effectLst/>
              <a:uLnTx/>
              <a:uFillTx/>
              <a:latin typeface="Trebuchet MS" panose="020B0603020202020204" pitchFamily="34" charset="0"/>
              <a:ea typeface="+mn-ea"/>
              <a:cs typeface="Arial" panose="020B0604020202020204" pitchFamily="34" charset="0"/>
            </a:rPr>
            <a:t> Klein- oder Kleinstunternehmen</a:t>
          </a:r>
          <a:r>
            <a:rPr kumimoji="0" lang="de-AT" sz="1200" b="0" i="0" u="none" strike="noStrike" kern="1200" cap="none" spc="0" normalizeH="0" baseline="0">
              <a:ln>
                <a:noFill/>
              </a:ln>
              <a:effectLst/>
              <a:uLnTx/>
              <a:uFillTx/>
              <a:latin typeface="Trebuchet MS" panose="020B0603020202020204" pitchFamily="34" charset="0"/>
              <a:ea typeface="+mn-ea"/>
              <a:cs typeface="Arial" panose="020B0604020202020204" pitchFamily="34" charset="0"/>
            </a:rPr>
            <a:t> gemäß der </a:t>
          </a:r>
          <a:r>
            <a:rPr kumimoji="0" lang="de-AT" sz="1200" b="1" i="0" u="none" strike="noStrike" kern="1200" cap="none" spc="0" normalizeH="0" baseline="0">
              <a:ln>
                <a:noFill/>
              </a:ln>
              <a:effectLst/>
              <a:uLnTx/>
              <a:uFillTx/>
              <a:latin typeface="Trebuchet MS" panose="020B0603020202020204" pitchFamily="34" charset="0"/>
              <a:ea typeface="+mn-ea"/>
              <a:cs typeface="Arial" panose="020B0604020202020204" pitchFamily="34" charset="0"/>
            </a:rPr>
            <a:t>KMU-Definition des Anhangs I zur Allgemeinen GruppenfreistellungsVO (AGVO) </a:t>
          </a:r>
          <a:r>
            <a:rPr kumimoji="0" lang="de-AT" sz="1200" b="0" i="0" u="none" strike="noStrike" kern="1200" cap="none" spc="0" normalizeH="0" baseline="0">
              <a:ln>
                <a:noFill/>
              </a:ln>
              <a:effectLst/>
              <a:uLnTx/>
              <a:uFillTx/>
              <a:latin typeface="Trebuchet MS" panose="020B0603020202020204" pitchFamily="34" charset="0"/>
              <a:ea typeface="+mn-ea"/>
              <a:cs typeface="Arial" panose="020B0604020202020204" pitchFamily="34" charset="0"/>
            </a:rPr>
            <a:t>handelt, so kann dem Unternehmen dennoch ein Fixkostenzuschuss gewährt werden</a:t>
          </a:r>
          <a:r>
            <a:rPr kumimoji="0" lang="de-AT" sz="1200" b="1" i="0" u="none" strike="noStrike" kern="1200" cap="none" spc="0" normalizeH="0" baseline="0">
              <a:ln>
                <a:noFill/>
              </a:ln>
              <a:effectLst/>
              <a:uLnTx/>
              <a:uFillTx/>
              <a:latin typeface="Trebuchet MS" panose="020B0603020202020204" pitchFamily="34" charset="0"/>
              <a:ea typeface="+mn-ea"/>
              <a:cs typeface="Arial" panose="020B0604020202020204" pitchFamily="34" charset="0"/>
            </a:rPr>
            <a:t>, sofern es nicht Gegenstand eines Insolvenzverfahrens </a:t>
          </a:r>
          <a:r>
            <a:rPr kumimoji="0" lang="de-AT" sz="1200" b="0" i="0" u="none" strike="noStrike" kern="1200" cap="none" spc="0" normalizeH="0" baseline="0">
              <a:ln>
                <a:noFill/>
              </a:ln>
              <a:effectLst/>
              <a:uLnTx/>
              <a:uFillTx/>
              <a:latin typeface="Trebuchet MS" panose="020B0603020202020204" pitchFamily="34" charset="0"/>
              <a:ea typeface="+mn-ea"/>
              <a:cs typeface="Arial" panose="020B0604020202020204" pitchFamily="34" charset="0"/>
            </a:rPr>
            <a:t>nach nationalem Recht ist.</a:t>
          </a:r>
        </a:p>
        <a:p>
          <a:pPr marL="0" marR="0" lvl="0" indent="0" algn="l" defTabSz="672130" rtl="0" eaLnBrk="1" fontAlgn="auto" latinLnBrk="0" hangingPunct="1">
            <a:lnSpc>
              <a:spcPct val="100000"/>
            </a:lnSpc>
            <a:spcBef>
              <a:spcPts val="318"/>
            </a:spcBef>
            <a:spcAft>
              <a:spcPts val="0"/>
            </a:spcAft>
            <a:buClrTx/>
            <a:buSzTx/>
            <a:buFont typeface="Arial" panose="020B0604020202020204" pitchFamily="34" charset="0"/>
            <a:buNone/>
            <a:tabLst/>
            <a:defRPr/>
          </a:pPr>
          <a:endParaRPr kumimoji="0" lang="de-AT" sz="1200" b="0" i="0" u="none" strike="noStrike" kern="1200" cap="none" spc="0" normalizeH="0" baseline="0">
            <a:ln>
              <a:noFill/>
            </a:ln>
            <a:effectLst/>
            <a:uLnTx/>
            <a:uFillTx/>
            <a:latin typeface="Trebuchet MS" panose="020B0603020202020204" pitchFamily="34" charset="0"/>
            <a:ea typeface="+mn-ea"/>
            <a:cs typeface="Arial" panose="020B0604020202020204" pitchFamily="34" charset="0"/>
          </a:endParaRPr>
        </a:p>
        <a:p>
          <a:pPr marL="0" marR="0" lvl="0" indent="0" algn="l" defTabSz="672130" rtl="0" eaLnBrk="1" fontAlgn="auto" latinLnBrk="0" hangingPunct="1">
            <a:lnSpc>
              <a:spcPct val="100000"/>
            </a:lnSpc>
            <a:spcBef>
              <a:spcPts val="318"/>
            </a:spcBef>
            <a:spcAft>
              <a:spcPts val="0"/>
            </a:spcAft>
            <a:buClrTx/>
            <a:buSzTx/>
            <a:buFont typeface="Arial" panose="020B0604020202020204" pitchFamily="34" charset="0"/>
            <a:buNone/>
            <a:tabLst/>
            <a:defRPr/>
          </a:pP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Als „</a:t>
          </a:r>
          <a:r>
            <a:rPr kumimoji="0" lang="de-AT" sz="1200" b="1"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Kleines Unternehmen</a:t>
          </a: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 </a:t>
          </a:r>
          <a:r>
            <a:rPr kumimoji="0" lang="de-AT" sz="1200" b="0" i="0" u="none" strike="noStrike" kern="1200" cap="none" spc="0" normalizeH="0" baseline="0" noProof="0" dirty="0" err="1">
              <a:ln>
                <a:noFill/>
              </a:ln>
              <a:solidFill>
                <a:srgbClr val="404040"/>
              </a:solidFill>
              <a:effectLst/>
              <a:uLnTx/>
              <a:uFillTx/>
              <a:latin typeface="Trebuchet MS" panose="020B0603020202020204" pitchFamily="34" charset="0"/>
              <a:ea typeface="+mn-ea"/>
              <a:cs typeface="Arial" panose="020B0604020202020204" pitchFamily="34" charset="0"/>
              <a:sym typeface="Arial"/>
            </a:rPr>
            <a:t>iSd</a:t>
          </a: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 Allgemeinen </a:t>
          </a:r>
          <a:r>
            <a:rPr kumimoji="0" lang="de-AT" sz="1200" b="0" i="0" u="none" strike="noStrike" kern="1200" cap="none" spc="0" normalizeH="0" baseline="0" noProof="0" dirty="0" err="1">
              <a:ln>
                <a:noFill/>
              </a:ln>
              <a:solidFill>
                <a:srgbClr val="404040"/>
              </a:solidFill>
              <a:effectLst/>
              <a:uLnTx/>
              <a:uFillTx/>
              <a:latin typeface="Trebuchet MS" panose="020B0603020202020204" pitchFamily="34" charset="0"/>
              <a:ea typeface="+mn-ea"/>
              <a:cs typeface="Arial" panose="020B0604020202020204" pitchFamily="34" charset="0"/>
              <a:sym typeface="Arial"/>
            </a:rPr>
            <a:t>GruppenfreistellungsVO</a:t>
          </a: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 wird ein Unternehmen definiert, das </a:t>
          </a:r>
        </a:p>
        <a:p>
          <a:pPr marL="638588" marR="0" lvl="1" indent="-401638" algn="l" defTabSz="672130" rtl="0" eaLnBrk="1" fontAlgn="auto" latinLnBrk="0" hangingPunct="1">
            <a:lnSpc>
              <a:spcPct val="100000"/>
            </a:lnSpc>
            <a:spcBef>
              <a:spcPts val="318"/>
            </a:spcBef>
            <a:spcAft>
              <a:spcPts val="0"/>
            </a:spcAft>
            <a:buClr>
              <a:srgbClr val="ED1A3B"/>
            </a:buClr>
            <a:buSzPct val="80000"/>
            <a:buFont typeface="Wingdings 3" panose="05040102010807070707" pitchFamily="18" charset="2"/>
            <a:buChar char="u"/>
            <a:tabLst/>
            <a:defRPr/>
          </a:pPr>
          <a:r>
            <a:rPr kumimoji="0" lang="de-AT" sz="1200" b="1"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weniger als 50 Personen beschäftigt</a:t>
          </a: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 </a:t>
          </a:r>
          <a:r>
            <a:rPr kumimoji="0" lang="de-AT" sz="1200" b="1"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und</a:t>
          </a: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 </a:t>
          </a:r>
        </a:p>
        <a:p>
          <a:pPr marL="638588" marR="0" lvl="1" indent="-401638" algn="l" defTabSz="672130" rtl="0" eaLnBrk="1" fontAlgn="auto" latinLnBrk="0" hangingPunct="1">
            <a:lnSpc>
              <a:spcPct val="100000"/>
            </a:lnSpc>
            <a:spcBef>
              <a:spcPts val="318"/>
            </a:spcBef>
            <a:spcAft>
              <a:spcPts val="0"/>
            </a:spcAft>
            <a:buClr>
              <a:srgbClr val="ED1A3B"/>
            </a:buClr>
            <a:buSzPct val="80000"/>
            <a:buFont typeface="Wingdings 3" panose="05040102010807070707" pitchFamily="18" charset="2"/>
            <a:buChar char="u"/>
            <a:tabLst/>
            <a:defRPr/>
          </a:pPr>
          <a:r>
            <a:rPr kumimoji="0" lang="de-AT" sz="1200" b="1"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dessen Jahresumsatz</a:t>
          </a: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 </a:t>
          </a:r>
          <a:r>
            <a:rPr kumimoji="0" lang="de-AT" sz="1200" b="0" i="0" u="none" strike="noStrike" kern="1200" cap="none" spc="0" normalizeH="0" baseline="0" noProof="0" dirty="0" err="1">
              <a:ln>
                <a:noFill/>
              </a:ln>
              <a:solidFill>
                <a:srgbClr val="404040"/>
              </a:solidFill>
              <a:effectLst/>
              <a:uLnTx/>
              <a:uFillTx/>
              <a:latin typeface="Trebuchet MS" panose="020B0603020202020204" pitchFamily="34" charset="0"/>
              <a:ea typeface="+mn-ea"/>
              <a:cs typeface="Arial" panose="020B0604020202020204" pitchFamily="34" charset="0"/>
              <a:sym typeface="Arial"/>
            </a:rPr>
            <a:t>bzw</a:t>
          </a: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 (</a:t>
          </a:r>
          <a:r>
            <a:rPr kumimoji="0" lang="de-AT" sz="1200" b="1"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oder</a:t>
          </a: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 </a:t>
          </a:r>
        </a:p>
        <a:p>
          <a:pPr marL="638588" marR="0" lvl="1" indent="-401638" algn="l" defTabSz="672130" rtl="0" eaLnBrk="1" fontAlgn="auto" latinLnBrk="0" hangingPunct="1">
            <a:lnSpc>
              <a:spcPct val="100000"/>
            </a:lnSpc>
            <a:spcBef>
              <a:spcPts val="318"/>
            </a:spcBef>
            <a:spcAft>
              <a:spcPts val="0"/>
            </a:spcAft>
            <a:buClr>
              <a:srgbClr val="ED1A3B"/>
            </a:buClr>
            <a:buSzPct val="80000"/>
            <a:buFont typeface="Wingdings 3" panose="05040102010807070707" pitchFamily="18" charset="2"/>
            <a:buChar char="u"/>
            <a:tabLst/>
            <a:defRPr/>
          </a:pPr>
          <a:r>
            <a:rPr kumimoji="0" lang="de-AT" sz="1200" b="1"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Jahresbilanz EUR 10.000.000</a:t>
          </a: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 </a:t>
          </a:r>
        </a:p>
        <a:p>
          <a:pPr marL="0" marR="0" lvl="0" indent="0" algn="l" defTabSz="672130" rtl="0" eaLnBrk="1" fontAlgn="auto" latinLnBrk="0" hangingPunct="1">
            <a:lnSpc>
              <a:spcPct val="100000"/>
            </a:lnSpc>
            <a:spcBef>
              <a:spcPts val="318"/>
            </a:spcBef>
            <a:spcAft>
              <a:spcPts val="0"/>
            </a:spcAft>
            <a:buClrTx/>
            <a:buSzTx/>
            <a:buFont typeface="Arial" panose="020B0604020202020204" pitchFamily="34" charset="0"/>
            <a:buNone/>
            <a:tabLst/>
            <a:defRPr/>
          </a:pP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nicht übersteigt. </a:t>
          </a:r>
          <a:r>
            <a:rPr kumimoji="0" lang="de-AT" sz="1200" b="1"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Zu beachten ist, dass bei der Ermittlung der zuvor angeführten Größenkriterien gegebenenfalls Daten verbundener oder Partnerunternehmen mitzuberücksichtigen sind.</a:t>
          </a:r>
          <a:br>
            <a:rPr kumimoji="0" lang="de-AT" sz="1200" b="1"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br>
          <a:endParaRPr kumimoji="0" lang="de-AT" sz="1200" b="1"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endParaRPr>
        </a:p>
        <a:p>
          <a:pPr marL="0" marR="0" lvl="0" indent="0" algn="l" defTabSz="672130" rtl="0" eaLnBrk="1" fontAlgn="auto" latinLnBrk="0" hangingPunct="1">
            <a:lnSpc>
              <a:spcPct val="100000"/>
            </a:lnSpc>
            <a:spcBef>
              <a:spcPts val="318"/>
            </a:spcBef>
            <a:spcAft>
              <a:spcPts val="0"/>
            </a:spcAft>
            <a:buClrTx/>
            <a:buSzTx/>
            <a:buFont typeface="Arial" panose="020B0604020202020204" pitchFamily="34" charset="0"/>
            <a:buNone/>
            <a:tabLst/>
            <a:defRPr/>
          </a:pPr>
          <a:r>
            <a:rPr kumimoji="0" lang="de-AT" sz="1200" b="1"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Gemäß KMU-Definition des Anhangs I zur AGVO  - Artikel 6 - sind folgende Daten maßgeblich: </a:t>
          </a:r>
        </a:p>
        <a:p>
          <a:pPr marL="638588" marR="0" lvl="1" indent="-401638" algn="l" defTabSz="672130" rtl="0" eaLnBrk="1" fontAlgn="auto" latinLnBrk="0" hangingPunct="1">
            <a:lnSpc>
              <a:spcPct val="100000"/>
            </a:lnSpc>
            <a:spcBef>
              <a:spcPts val="318"/>
            </a:spcBef>
            <a:spcAft>
              <a:spcPts val="0"/>
            </a:spcAft>
            <a:buClr>
              <a:srgbClr val="ED1A3B"/>
            </a:buClr>
            <a:buSzPct val="80000"/>
            <a:buFont typeface="Wingdings 3" panose="05040102010807070707" pitchFamily="18" charset="2"/>
            <a:buChar char="u"/>
            <a:tabLst/>
            <a:defRPr/>
          </a:pP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Eigenständiges Unternehmen: Im Falle eines eigenständigen Unternehmens werden die Daten einschließlich der Mitarbeiterzahl </a:t>
          </a:r>
          <a:r>
            <a:rPr kumimoji="0" lang="de-AT" sz="1200" b="0" i="0" u="sng"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ausschließlich</a:t>
          </a: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 auf der Grundlage der Jahresabschlüsse dieses Unternehmens erstellt.</a:t>
          </a:r>
        </a:p>
        <a:p>
          <a:pPr marL="638588" marR="0" lvl="1" indent="-401638" algn="l" defTabSz="672130" rtl="0" eaLnBrk="1" fontAlgn="auto" latinLnBrk="0" hangingPunct="1">
            <a:lnSpc>
              <a:spcPct val="100000"/>
            </a:lnSpc>
            <a:spcBef>
              <a:spcPts val="318"/>
            </a:spcBef>
            <a:spcAft>
              <a:spcPts val="0"/>
            </a:spcAft>
            <a:buClr>
              <a:srgbClr val="ED1A3B"/>
            </a:buClr>
            <a:buSzPct val="80000"/>
            <a:buFont typeface="Wingdings 3" panose="05040102010807070707" pitchFamily="18" charset="2"/>
            <a:buChar char="u"/>
            <a:tabLst/>
            <a:defRPr/>
          </a:pPr>
          <a:endPar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endParaRPr>
        </a:p>
        <a:p>
          <a:pPr marL="638588" marR="0" lvl="1" indent="-401638" algn="l" defTabSz="672130" rtl="0" eaLnBrk="1" fontAlgn="auto" latinLnBrk="0" hangingPunct="1">
            <a:lnSpc>
              <a:spcPct val="100000"/>
            </a:lnSpc>
            <a:spcBef>
              <a:spcPts val="318"/>
            </a:spcBef>
            <a:spcAft>
              <a:spcPts val="0"/>
            </a:spcAft>
            <a:buClr>
              <a:srgbClr val="ED1A3B"/>
            </a:buClr>
            <a:buSzPct val="80000"/>
            <a:buFont typeface="Wingdings 3" panose="05040102010807070707" pitchFamily="18" charset="2"/>
            <a:buChar char="u"/>
            <a:tabLst/>
            <a:defRPr/>
          </a:pP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Unternehmen mit Partnerunternehmen bzw. verbundenen Unternehmen: </a:t>
          </a:r>
        </a:p>
        <a:p>
          <a:pPr marL="887826" marR="0" lvl="2" indent="-401638" algn="l" defTabSz="672130" rtl="0" eaLnBrk="1" fontAlgn="auto" latinLnBrk="0" hangingPunct="1">
            <a:lnSpc>
              <a:spcPct val="100000"/>
            </a:lnSpc>
            <a:spcBef>
              <a:spcPts val="318"/>
            </a:spcBef>
            <a:spcAft>
              <a:spcPts val="0"/>
            </a:spcAft>
            <a:buClr>
              <a:srgbClr val="ED1A3B"/>
            </a:buClr>
            <a:buSzPct val="80000"/>
            <a:buFont typeface="Wingdings 3" panose="05040102010807070707" pitchFamily="18" charset="2"/>
            <a:buChar char="u"/>
            <a:tabLst/>
            <a:defRPr/>
          </a:pP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Die Daten werden auf der Grundlage der Jahresabschlüsse und sonstiger Daten des Unternehmens erstellt oder — sofern vorhanden — anhand der konsolidierten Jahresabschlüsse des Unternehmens beziehungsweise der konsolidierten Jahresabschlüsse, in die das Unternehmen durch Konsolidierung eingeht.</a:t>
          </a:r>
        </a:p>
        <a:p>
          <a:pPr marL="887826" marR="0" lvl="2" indent="-401638" algn="l" defTabSz="672130" rtl="0" eaLnBrk="1" fontAlgn="auto" latinLnBrk="0" hangingPunct="1">
            <a:lnSpc>
              <a:spcPct val="100000"/>
            </a:lnSpc>
            <a:spcBef>
              <a:spcPts val="318"/>
            </a:spcBef>
            <a:spcAft>
              <a:spcPts val="0"/>
            </a:spcAft>
            <a:buClr>
              <a:srgbClr val="ED1A3B"/>
            </a:buClr>
            <a:buSzPct val="80000"/>
            <a:buFont typeface="Wingdings 3" panose="05040102010807070707" pitchFamily="18" charset="2"/>
            <a:buChar char="u"/>
            <a:tabLst/>
            <a:defRPr/>
          </a:pP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Zu den zuvor genannten Daten werden die Daten der Partnerunternehmen des betroffenen Unternehmens, die diesem </a:t>
          </a:r>
          <a:r>
            <a:rPr kumimoji="0" lang="de-AT" sz="1200" b="0" i="0" u="sng"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unmittelbar</a:t>
          </a: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 vor- oder nachgeschaltet sind, hinzugerechnet. Die Anrechnung erfolgt proportional zu dem Anteil der Beteiligung am Kapital oder an den Stimmrechten (wobei der höhere dieser beiden Anteile zugrunde gelegt wird). Bei wechselseitiger Kapitalbeteiligung wird der höhere dieser Anteile herangezogen.</a:t>
          </a:r>
        </a:p>
        <a:p>
          <a:pPr marL="887826" marR="0" lvl="2" indent="-401638" algn="l" defTabSz="672130" rtl="0" eaLnBrk="1" fontAlgn="auto" latinLnBrk="0" hangingPunct="1">
            <a:lnSpc>
              <a:spcPct val="100000"/>
            </a:lnSpc>
            <a:spcBef>
              <a:spcPts val="318"/>
            </a:spcBef>
            <a:spcAft>
              <a:spcPts val="0"/>
            </a:spcAft>
            <a:buClr>
              <a:srgbClr val="ED1A3B"/>
            </a:buClr>
            <a:buSzPct val="80000"/>
            <a:buFont typeface="Wingdings 3" panose="05040102010807070707" pitchFamily="18" charset="2"/>
            <a:buChar char="u"/>
            <a:tabLst/>
            <a:defRPr/>
          </a:pPr>
          <a:r>
            <a:rPr kumimoji="0" lang="de-AT" sz="1200" b="1"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Zu den zuvor genannten Daten werden gegebenenfalls 100 % der Daten derjenigen direkt oder indirekt mit dem betroffenen Unternehmen verbundenen Unternehmen addiert, die in den konsolidierten Jahresabschlüssen noch nicht berücksichtigt wurden.</a:t>
          </a:r>
        </a:p>
        <a:p>
          <a:pPr marL="0" marR="0" lvl="0" indent="0" algn="l" defTabSz="672130" rtl="0" eaLnBrk="1" fontAlgn="auto" latinLnBrk="0" hangingPunct="1">
            <a:lnSpc>
              <a:spcPct val="100000"/>
            </a:lnSpc>
            <a:spcBef>
              <a:spcPts val="318"/>
            </a:spcBef>
            <a:spcAft>
              <a:spcPts val="0"/>
            </a:spcAft>
            <a:buClrTx/>
            <a:buSzTx/>
            <a:buFont typeface="Arial" panose="020B0604020202020204" pitchFamily="34" charset="0"/>
            <a:buNone/>
            <a:tabLst/>
            <a:defRPr/>
          </a:pPr>
          <a:endPar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endParaRPr>
        </a:p>
        <a:p>
          <a:pPr marL="0" marR="0" lvl="0" indent="0" algn="l" defTabSz="672130" rtl="0" eaLnBrk="1" fontAlgn="auto" latinLnBrk="0" hangingPunct="1">
            <a:lnSpc>
              <a:spcPct val="100000"/>
            </a:lnSpc>
            <a:spcBef>
              <a:spcPts val="318"/>
            </a:spcBef>
            <a:spcAft>
              <a:spcPts val="0"/>
            </a:spcAft>
            <a:buClrTx/>
            <a:buSzTx/>
            <a:buFont typeface="Arial" panose="020B0604020202020204" pitchFamily="34" charset="0"/>
            <a:buNone/>
            <a:tabLst/>
            <a:defRPr/>
          </a:pP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Ein Unternehmen </a:t>
          </a:r>
          <a:r>
            <a:rPr kumimoji="0" lang="de-AT" sz="1200" b="1"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verliert bzw. erhält</a:t>
          </a: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 den </a:t>
          </a:r>
          <a:r>
            <a:rPr kumimoji="0" lang="de-AT" sz="1200" b="1"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KMU-Status</a:t>
          </a: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 erst, wenn </a:t>
          </a:r>
          <a:r>
            <a:rPr kumimoji="0" lang="de-AT" sz="1200" b="1"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die Über- bzw. Unterschreitung der Schwellenwerte</a:t>
          </a: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 in </a:t>
          </a:r>
          <a:r>
            <a:rPr kumimoji="0" lang="de-AT" sz="1200" b="1"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zwei aufeinanderfolgenden Geschäftsjahren eintritt</a:t>
          </a: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 Das gilt jedoch nicht für den Fall einer Übernahme durch ein großes Unternehmen bzw. einer Abspaltung in diesem Zeitraum.</a:t>
          </a:r>
        </a:p>
        <a:p>
          <a:pPr marL="0" marR="0" lvl="0" indent="0" algn="l" defTabSz="672130" rtl="0" eaLnBrk="1" fontAlgn="auto" latinLnBrk="0" hangingPunct="1">
            <a:lnSpc>
              <a:spcPct val="100000"/>
            </a:lnSpc>
            <a:spcBef>
              <a:spcPts val="318"/>
            </a:spcBef>
            <a:spcAft>
              <a:spcPts val="0"/>
            </a:spcAft>
            <a:buClrTx/>
            <a:buSzTx/>
            <a:buFont typeface="Arial" panose="020B0604020202020204" pitchFamily="34" charset="0"/>
            <a:buNone/>
            <a:tabLst/>
            <a:defRPr/>
          </a:pPr>
          <a:endPar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endParaRPr>
        </a:p>
        <a:p>
          <a:pPr marL="0" marR="0" lvl="0" indent="0" algn="l" defTabSz="672130" rtl="0" eaLnBrk="1" fontAlgn="auto" latinLnBrk="0" hangingPunct="1">
            <a:lnSpc>
              <a:spcPct val="100000"/>
            </a:lnSpc>
            <a:spcBef>
              <a:spcPts val="318"/>
            </a:spcBef>
            <a:spcAft>
              <a:spcPts val="0"/>
            </a:spcAft>
            <a:buClrTx/>
            <a:buSzTx/>
            <a:buFont typeface="Arial" panose="020B0604020202020204" pitchFamily="34" charset="0"/>
            <a:buNone/>
            <a:tabLst/>
            <a:defRPr/>
          </a:pPr>
          <a:r>
            <a:rPr kumimoji="0" lang="de-AT" sz="1200" b="1"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Definitionen:</a:t>
          </a:r>
          <a:endPar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endParaRPr>
        </a:p>
        <a:p>
          <a:pPr marL="638588" marR="0" lvl="1" indent="-401638" algn="l" defTabSz="672130" rtl="0" eaLnBrk="1" fontAlgn="auto" latinLnBrk="0" hangingPunct="1">
            <a:lnSpc>
              <a:spcPct val="100000"/>
            </a:lnSpc>
            <a:spcBef>
              <a:spcPts val="318"/>
            </a:spcBef>
            <a:spcAft>
              <a:spcPts val="0"/>
            </a:spcAft>
            <a:buClr>
              <a:srgbClr val="ED1A3B"/>
            </a:buClr>
            <a:buSzPct val="80000"/>
            <a:buFont typeface="Wingdings 3" panose="05040102010807070707" pitchFamily="18" charset="2"/>
            <a:buChar char="u"/>
            <a:tabLst/>
            <a:defRPr/>
          </a:pPr>
          <a:r>
            <a:rPr kumimoji="0" lang="de-AT" sz="1200" b="1"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Beschäftigte: </a:t>
          </a: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Gehalts- und Lohnempfänger/innen, Personen in arbeitnehmerähnlichen Verhältnissen, Leih- und Saisonpersonal, mitarbeitende Eigentümer/innen und Teilhaber/innen; nicht zu berücksichtigen: Personen in Karenz oder in beruflicher Ausbildung, wie Lehrlinge u. ä. </a:t>
          </a:r>
        </a:p>
        <a:p>
          <a:pPr marL="638588" marR="0" lvl="1" indent="-401638" algn="l" defTabSz="672130" rtl="0" eaLnBrk="1" fontAlgn="auto" latinLnBrk="0" hangingPunct="1">
            <a:lnSpc>
              <a:spcPct val="100000"/>
            </a:lnSpc>
            <a:spcBef>
              <a:spcPts val="318"/>
            </a:spcBef>
            <a:spcAft>
              <a:spcPts val="0"/>
            </a:spcAft>
            <a:buClr>
              <a:srgbClr val="ED1A3B"/>
            </a:buClr>
            <a:buSzPct val="80000"/>
            <a:buFont typeface="Wingdings 3" panose="05040102010807070707" pitchFamily="18" charset="2"/>
            <a:buChar char="u"/>
            <a:tabLst/>
            <a:defRPr/>
          </a:pPr>
          <a:r>
            <a:rPr kumimoji="0" lang="de-AT" sz="1200" b="1"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Vollzeitäquivalente (VZÄ): </a:t>
          </a: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Summe aller geleisteten Arbeitsstunden dividiert durch das Jahresmittel der Stunden, die Vollzeitbeschäftigte erbringen</a:t>
          </a:r>
        </a:p>
        <a:p>
          <a:pPr marL="638588" marR="0" lvl="1" indent="-401638" algn="l" defTabSz="672130" rtl="0" eaLnBrk="1" fontAlgn="auto" latinLnBrk="0" hangingPunct="1">
            <a:lnSpc>
              <a:spcPct val="100000"/>
            </a:lnSpc>
            <a:spcBef>
              <a:spcPts val="318"/>
            </a:spcBef>
            <a:spcAft>
              <a:spcPts val="0"/>
            </a:spcAft>
            <a:buClr>
              <a:srgbClr val="ED1A3B"/>
            </a:buClr>
            <a:buSzPct val="80000"/>
            <a:buFont typeface="Wingdings 3" panose="05040102010807070707" pitchFamily="18" charset="2"/>
            <a:buChar char="u"/>
            <a:tabLst/>
            <a:defRPr/>
          </a:pPr>
          <a:r>
            <a:rPr kumimoji="0" lang="de-AT" sz="1200" b="1"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Jahresumsatz oder Jahresbilanzsumme: </a:t>
          </a:r>
          <a:r>
            <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rPr>
            <a:t>Werte gemäß letztem Jahresabschluss; bei Neugründungen sind die Werte für das erste Geschäftsjahr zu schätzen</a:t>
          </a:r>
        </a:p>
        <a:p>
          <a:pPr marL="0" marR="0" lvl="0" indent="0" algn="l" defTabSz="672130" rtl="0" eaLnBrk="1" fontAlgn="auto" latinLnBrk="0" hangingPunct="1">
            <a:lnSpc>
              <a:spcPct val="100000"/>
            </a:lnSpc>
            <a:spcBef>
              <a:spcPts val="318"/>
            </a:spcBef>
            <a:spcAft>
              <a:spcPts val="0"/>
            </a:spcAft>
            <a:buClrTx/>
            <a:buSzTx/>
            <a:buFont typeface="Arial" panose="020B0604020202020204" pitchFamily="34" charset="0"/>
            <a:buNone/>
            <a:tabLst/>
            <a:defRPr/>
          </a:pPr>
          <a:endParaRPr kumimoji="0" lang="de-AT" sz="1200" b="0" i="0" u="none" strike="noStrike" kern="1200" cap="none" spc="0" normalizeH="0" baseline="0" noProof="0" dirty="0">
            <a:ln>
              <a:noFill/>
            </a:ln>
            <a:solidFill>
              <a:srgbClr val="404040"/>
            </a:solidFill>
            <a:effectLst/>
            <a:uLnTx/>
            <a:uFillTx/>
            <a:latin typeface="Trebuchet MS" panose="020B0603020202020204" pitchFamily="34" charset="0"/>
            <a:ea typeface="+mn-ea"/>
            <a:cs typeface="Arial" panose="020B0604020202020204" pitchFamily="34" charset="0"/>
            <a:sym typeface="Arial"/>
          </a:endParaRPr>
        </a:p>
        <a:p>
          <a:pPr marL="0" indent="0">
            <a:buNone/>
          </a:pPr>
          <a:endParaRPr lang="de-AT" sz="1200">
            <a:latin typeface="Trebuchet MS"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dc1.intern.local\rechnungswesen\Hauptbuch\Daten\GruberS\0_SHT_2003\Jahresabschluss_2003\Bilanz_12_2003_PHT_Grupp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Rechnungswesen\SHT\Bank\RZB_30_04_02\Pinguin_Bank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EYBLAG\KONZPB9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grosso%20holding%20Gesellschaft%20mbH\02%20Steuer\2013\Steuererkl&#228;rung_2013_grosso%20holding_v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marant%20Holding%20GmbH/02%20Steuer/Steuererkl&#228;rung_2011_AmarantHoldingGmbH.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YPSILON%20Privatstiftung\02%20Steuer\Steuererkl&#228;rung_2012_YPSILON-Privatstiftu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Dokumente%20und%20Einstellungen\hofbauers\Anwendungsdaten\Hummingbird\DM\Temp\HERBHS03\HERBHS02\bi3112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LO1\GLO_EXT\EYBLAG\EYB0522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erver\Rechnungswesen\MIS_Dateien\0MISEXL\MIS_NEU\Zentraleingab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Rolf%20Hubert%20Privatstiftung\_Archiv%20Hummingbird\Pr&#252;fung%202009\B\BOHPRI\pb31122001sich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XSCCBDO001\RedirectedFoldersW7$\Users\bertagnol\AppData\Local\Microsoft\Windows\Temporary%20Internet%20Files\Content.Outlook\0XO6F9KS\Beiersdorf%20EStG%20IAS%2012-2015_Abfertigung%2010_2%20PensalterNeu.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kli2002\schge\bilanzierung\SCHVIE02e.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Rolf%20Hubert%20Privatstiftung\_Archiv%20Hummingbird\Pr&#252;fung%202009\Dokumente%20und%20Einstellungen\gajdosova\Anwendungsdaten\Hummingbird\DM\Temp\BDOWIEN-%2315697-v1-AP_Barci_PS_3112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Rolf%20Hubert%20Privatstiftung\_Archiv%20Hummingbird\Pr&#252;fung%202009\B\BOHPRI\AP3112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IMO-Home%20Schilcher%20GmbH\02%20Steuer\2014\Steuererkl&#228;rung_2014_IMO%20Home%20Schilcher.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Rolf%20Hubert%20Privatstiftung\_Archiv%20Hummingbird\Pr&#252;fung%202009\B\BOHLIE\AP311220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J\J&amp;VGES\AP%2012%209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Rolf%20Hubert%20Privatstiftung\_Archiv%20Hummingbird\Pr&#252;fung%202009\BDOWIEN-%23608791-v3-Steuererkl&#228;rung_2009_Karl-Schwarz_Privatstiftung.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EYBLAG\KONZPB9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Kli2006\KNEAG_grosso\bilanzierung\BILANZ2006b.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Karl%20Schwarz%20Privatstiftung\02%20Steuer\Steuererkl&#228;rung_2011_Karl-Schwarz_Privatstiftung.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klienten\hfm\schge\schge03\Bericht\SCHVIE03b2204.XLW"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olf%20Hubert%20Privatstiftung\_Archiv%20Hummingbird\Pr&#252;fung%202009\EYBLAG\KONZPB9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Rolf%20Hubert%20Privatstiftung\_Archiv%20Hummingbird\Pr&#252;fung%202009\VAUSTV\VAU0617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Dokumente%20und%20Einstellungen\hofbauers\Anwendungsdaten\Hummingbird\DM\Temp\BDOWIEN-%23210674-v1-Persrst_200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Rolf%20Hubert%20Privatstiftung\_Archiv%20Hummingbird\Pr&#252;fung%202009\BOHVKG\BOHVKG97\BI31129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XSCCBDO001\RedirectedFoldersW7$\TG%20Holding%20AG\_Archiv%20Hummingbird\2009\BDOWIEN-%23373803-v1-pb3112200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S\Sochgo\Sochgo02\AP31120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GLO1\GLO_EXT\EYBLAG\EYBLAG96\EYB1211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Karl%20Schwarz%20Privatstiftung\02%20Steuer\Steuererkl&#228;rung_2010_Karl-Schwarz_Privatstiftung.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Rolf%20Hubert%20Privatstiftung\_Archiv%20Hummingbird\Pr&#252;fung%202009\Dokumente%20und%20Einstellungen\gajdosova\Anwendungsdaten\Hummingbird\DM\Temp\BDOWIEN-%23334791-v1-pb31122006.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I:\INTAKTUAR\Klienten\A-D\Beiersdorf\12-2016\origdat\Daten_%20Abfertigungs-%20und%20Jubil&#228;umsgeldr&#252;ckstellungen%20Stand%202016_0064%20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kumente%20und%20Einstellungen\bierbach-binder\Lokale%20Einstellungen\Temporary%20Internet%20Files\OLK52\BDOWIEN-%23524597-v3-JA31072008_Hink_Gmb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KLI98\KNEAG\KONZERN\KONZ0398.XLW"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ATVIE01DAT01\Klienten\Eigene%20Dateien\Musterbericht\ETW\Neuer%20Musterbericht\Bericht%20klein\6.%20RLG-Bericht%20klei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Karl%20Schwarz%20Privatstiftung\02%20Steuer\Steuererkl&#228;rung_2012_Karl-Schwarz_Privatstiftung.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rvdc1.intern.local\rechnungswesen\0_SHT_2004\SHT_Ergebnis_05_2004\Bilanz\Bilanz_05_2004.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HPS%20Verm&#246;gensverwaltungs%20GmbH\03%20Sonstiges\Verzinsung_Verrechnungskonten_SPAK_30%2006%20201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XSCCBDO001\RedirectedFoldersW7$\TG%20Holding%20AG\_Archiv%20Hummingbird\2009\neu%20erstellte%20Dateien\EWB_PWB_Forderungen_per_200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W:\KLI98\SCHGE\SCHVIE98.XLW"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Server\Rechnungswesen\SHT\Bank\RZB_30_04_02\Pinguin_Entwicklung.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Rolf%20Hubert%20Privatstiftung\_Archiv%20Hummingbird\Pr&#252;fung%202009\Dokumente%20und%20Einstellungen\gajdosova\Anwendungsdaten\Hummingbird\DM\Temp\BDOWIEN-%23255995-v1-pb3112200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B\BROONL\PB3112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YBLAG\KONZPB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XSCCBDO001\RedirectedFoldersW7$\Dokumente%20und%20Einstellungen\Pistori.BANK-GUTMANN\Lokale%20Einstellungen\Temporary%20Internet%20Files\OLKB9\Prfg_JA_99\PB311299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olf%20Hubert%20Privatstiftung\_Archiv%20Hummingbird\Pr&#252;fung%202009\C&amp;BVER\AP12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Securikett%20Holding%20GmbH\03%20Sonstiges\BDOWIEN-%23486375-v1-Einbringsbilanz_Fries_Holding_Gmb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BauerN\AppData\Roaming\BMDNTCS\BMDArchiv\Steuerliche%20Schlussbilanz%2030.11.2019$BMDDMS$1-14099391119831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ufwand_2005_JK_V&amp;V"/>
      <sheetName val="S.Aufwand_2005_70"/>
      <sheetName val="S.Aufwand_2005_80"/>
      <sheetName val="S.Aufwand_2005_ISC_20"/>
      <sheetName val="S.Aufwand_2005_ISC_21"/>
      <sheetName val="S.Aufwand_2005_ISC_22"/>
      <sheetName val="S.Aufwand_2005_ISC_24"/>
      <sheetName val="S.Aufwand_2005_ISC_25"/>
      <sheetName val="S.Aufwand_2005_ISC_36"/>
      <sheetName val="S.Aufwand_2005_BP_72"/>
      <sheetName val="Bilanz_Gruppe"/>
      <sheetName val="Bilanz_SHT"/>
      <sheetName val="PLAN_Bilanz_2003_Gruppe"/>
      <sheetName val="BA_ Guppe Plan Konsolidierung"/>
      <sheetName val="Abgr.Gruppe"/>
      <sheetName val="Banken_PHT_GRUPPE"/>
      <sheetName val="PASS_Banken_PHT_GRUPPE"/>
      <sheetName val="BA_SHT Guppe"/>
      <sheetName val="BA_ Guppe Konsolidierung"/>
      <sheetName val="Konsolidierungsb_2002"/>
      <sheetName val="VERB._UNTERN."/>
      <sheetName val="VERB_UNTERN. VJ"/>
      <sheetName val="Abgr.SHT"/>
      <sheetName val="BA_SHT"/>
      <sheetName val="Banken_SHT"/>
      <sheetName val="Bilanz_PLOG"/>
      <sheetName val="Abgr.PLOG"/>
      <sheetName val="Banken PLOG"/>
      <sheetName val="Bilanz_PHT"/>
      <sheetName val="Abgr.PHT"/>
      <sheetName val="Banken PHT"/>
      <sheetName val="Bilanz_1A"/>
      <sheetName val="Abgr.1A"/>
      <sheetName val="Banken 1 A"/>
      <sheetName val="Bilanz_Schild_BV"/>
      <sheetName val="Abgr.SCHIL_BV"/>
      <sheetName val="Banken_SCHILD_BV"/>
      <sheetName val="UML_SHT_SUB"/>
      <sheetName val="UML_Konsol_IST_Abst."/>
      <sheetName val="PHT_GRUPPE_IST_KONS_GESAMT "/>
      <sheetName val="UML_Konsol_PLAN_Abst.N"/>
    </sheetNames>
    <sheetDataSet>
      <sheetData sheetId="0" refreshError="1">
        <row r="19">
          <cell r="B19" t="str">
            <v xml:space="preserve">    723210  WASSERGEBÜHREN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Plan 2002"/>
      <sheetName val="Plan G &amp; V  2002 "/>
      <sheetName val="Bilanz 2001"/>
      <sheetName val="G &amp; V  2001"/>
      <sheetName val="Plan_Ist_G &amp; V  2001"/>
      <sheetName val="Finanzlage Pinguin 97_2001"/>
      <sheetName val="Ertragslage Pinguin 97_2001"/>
      <sheetName val="Vermögensstruktur"/>
      <sheetName val="Ertragslage"/>
      <sheetName val="Cash_Flow"/>
      <sheetName val="Pinguin  HT Grupp BU 2001"/>
      <sheetName val="Pinguin BudgetMI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sheetName val="GuV"/>
      <sheetName val="Anlagenspiegel"/>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geliste"/>
      <sheetName val="MWR13_v1"/>
      <sheetName val="MWR13"/>
      <sheetName val="KOEST"/>
      <sheetName val="Evi"/>
      <sheetName val="VV ab 2011"/>
      <sheetName val="VV vor 2011"/>
      <sheetName val="F-AV"/>
      <sheetName val="FA-Abstimmung"/>
      <sheetName val="Gegenverrechnung 2013"/>
      <sheetName val="Gegenverr.TWA_13"/>
      <sheetName val="Gegenverr.TWA_12"/>
      <sheetName val="waived adjustments"/>
      <sheetName val="Anlagen"/>
      <sheetName val="Offenlegung"/>
      <sheetName val="Erst Konzernab"/>
      <sheetName val="Eingabeblatt"/>
      <sheetName val="Nebenrechnungsblatt"/>
      <sheetName val="Ergebnisblatt"/>
      <sheetName val="Kreditvertragsgebühr"/>
      <sheetName val="Kennzahlen"/>
    </sheetNames>
    <sheetDataSet>
      <sheetData sheetId="0"/>
      <sheetData sheetId="1"/>
      <sheetData sheetId="2"/>
      <sheetData sheetId="3"/>
      <sheetData sheetId="4"/>
      <sheetData sheetId="5">
        <row r="7">
          <cell r="C7">
            <v>548961.16</v>
          </cell>
        </row>
      </sheetData>
      <sheetData sheetId="6"/>
      <sheetData sheetId="7"/>
      <sheetData sheetId="8">
        <row r="33">
          <cell r="C33">
            <v>-160804.06</v>
          </cell>
        </row>
      </sheetData>
      <sheetData sheetId="9"/>
      <sheetData sheetId="10"/>
      <sheetData sheetId="11"/>
      <sheetData sheetId="12"/>
      <sheetData sheetId="13"/>
      <sheetData sheetId="14"/>
      <sheetData sheetId="15"/>
      <sheetData sheetId="16">
        <row r="6">
          <cell r="C6">
            <v>1993</v>
          </cell>
        </row>
        <row r="7">
          <cell r="C7">
            <v>358</v>
          </cell>
          <cell r="D7">
            <v>346</v>
          </cell>
          <cell r="E7">
            <v>324</v>
          </cell>
        </row>
        <row r="8">
          <cell r="C8">
            <v>282</v>
          </cell>
          <cell r="D8" t="e">
            <v>#REF!</v>
          </cell>
          <cell r="E8" t="e">
            <v>#REF!</v>
          </cell>
        </row>
        <row r="9">
          <cell r="C9">
            <v>1043</v>
          </cell>
          <cell r="D9" t="e">
            <v>#REF!</v>
          </cell>
          <cell r="E9" t="e">
            <v>#REF!</v>
          </cell>
        </row>
        <row r="10">
          <cell r="C10">
            <v>120</v>
          </cell>
          <cell r="D10" t="e">
            <v>#REF!</v>
          </cell>
          <cell r="E10" t="e">
            <v>#REF!</v>
          </cell>
        </row>
        <row r="11">
          <cell r="C11">
            <v>1445</v>
          </cell>
          <cell r="D11" t="e">
            <v>#REF!</v>
          </cell>
          <cell r="E11" t="e">
            <v>#REF!</v>
          </cell>
        </row>
        <row r="12">
          <cell r="C12">
            <v>1803</v>
          </cell>
          <cell r="D12" t="e">
            <v>#REF!</v>
          </cell>
          <cell r="E12" t="e">
            <v>#REF!</v>
          </cell>
        </row>
        <row r="14">
          <cell r="C14">
            <v>237</v>
          </cell>
          <cell r="D14" t="e">
            <v>#REF!</v>
          </cell>
          <cell r="E14" t="e">
            <v>#REF!</v>
          </cell>
        </row>
        <row r="16">
          <cell r="C16">
            <v>632</v>
          </cell>
          <cell r="D16" t="e">
            <v>#REF!</v>
          </cell>
          <cell r="E16" t="e">
            <v>#REF!</v>
          </cell>
        </row>
        <row r="17">
          <cell r="C17">
            <v>869</v>
          </cell>
          <cell r="D17" t="e">
            <v>#REF!</v>
          </cell>
          <cell r="E17" t="e">
            <v>#REF!</v>
          </cell>
        </row>
        <row r="18">
          <cell r="C18">
            <v>364</v>
          </cell>
          <cell r="D18" t="e">
            <v>#REF!</v>
          </cell>
          <cell r="E18" t="e">
            <v>#REF!</v>
          </cell>
        </row>
        <row r="19">
          <cell r="C19">
            <v>1233</v>
          </cell>
          <cell r="D19" t="e">
            <v>#REF!</v>
          </cell>
          <cell r="E19" t="e">
            <v>#REF!</v>
          </cell>
        </row>
        <row r="20">
          <cell r="C20">
            <v>0</v>
          </cell>
          <cell r="D20">
            <v>0</v>
          </cell>
          <cell r="E20">
            <v>0</v>
          </cell>
        </row>
        <row r="21">
          <cell r="C21">
            <v>268</v>
          </cell>
          <cell r="D21" t="e">
            <v>#REF!</v>
          </cell>
          <cell r="E21" t="e">
            <v>#REF!</v>
          </cell>
        </row>
        <row r="22">
          <cell r="C22">
            <v>268</v>
          </cell>
          <cell r="D22" t="e">
            <v>#REF!</v>
          </cell>
          <cell r="E22" t="e">
            <v>#REF!</v>
          </cell>
        </row>
        <row r="23">
          <cell r="C23">
            <v>0</v>
          </cell>
          <cell r="D23">
            <v>0</v>
          </cell>
          <cell r="E23">
            <v>0</v>
          </cell>
        </row>
        <row r="24">
          <cell r="C24">
            <v>302</v>
          </cell>
          <cell r="D24" t="e">
            <v>#REF!</v>
          </cell>
          <cell r="E24" t="e">
            <v>#REF!</v>
          </cell>
        </row>
        <row r="25">
          <cell r="C25">
            <v>302</v>
          </cell>
          <cell r="D25" t="e">
            <v>#REF!</v>
          </cell>
          <cell r="E25" t="e">
            <v>#REF!</v>
          </cell>
        </row>
        <row r="26">
          <cell r="C26">
            <v>1803</v>
          </cell>
          <cell r="D26" t="e">
            <v>#REF!</v>
          </cell>
          <cell r="E26" t="e">
            <v>#REF!</v>
          </cell>
        </row>
        <row r="30">
          <cell r="C30">
            <v>3388</v>
          </cell>
          <cell r="D30" t="e">
            <v>#REF!</v>
          </cell>
          <cell r="E30" t="e">
            <v>#REF!</v>
          </cell>
        </row>
        <row r="33">
          <cell r="C33">
            <v>-37</v>
          </cell>
          <cell r="D33" t="e">
            <v>#REF!</v>
          </cell>
          <cell r="E33" t="e">
            <v>#REF!</v>
          </cell>
        </row>
        <row r="34">
          <cell r="C34">
            <v>-539</v>
          </cell>
          <cell r="D34" t="e">
            <v>#REF!</v>
          </cell>
          <cell r="E34" t="e">
            <v>#REF!</v>
          </cell>
        </row>
        <row r="35">
          <cell r="C35">
            <v>518</v>
          </cell>
          <cell r="D35" t="e">
            <v>#REF!</v>
          </cell>
          <cell r="E35" t="e">
            <v>#REF!</v>
          </cell>
        </row>
        <row r="37">
          <cell r="C37">
            <v>9</v>
          </cell>
          <cell r="D37" t="e">
            <v>#REF!</v>
          </cell>
          <cell r="E37">
            <v>0</v>
          </cell>
        </row>
        <row r="38">
          <cell r="C38">
            <v>6</v>
          </cell>
          <cell r="D38" t="e">
            <v>#REF!</v>
          </cell>
          <cell r="E38">
            <v>0</v>
          </cell>
        </row>
        <row r="39">
          <cell r="C39">
            <v>-101</v>
          </cell>
          <cell r="D39" t="e">
            <v>#REF!</v>
          </cell>
          <cell r="E39">
            <v>0</v>
          </cell>
        </row>
        <row r="40">
          <cell r="C40">
            <v>423</v>
          </cell>
          <cell r="D40" t="e">
            <v>#REF!</v>
          </cell>
          <cell r="E40" t="e">
            <v>#REF!</v>
          </cell>
        </row>
        <row r="41">
          <cell r="C41">
            <v>-127</v>
          </cell>
          <cell r="D41" t="e">
            <v>#REF!</v>
          </cell>
          <cell r="E41" t="e">
            <v>#REF!</v>
          </cell>
        </row>
        <row r="42">
          <cell r="C42">
            <v>336</v>
          </cell>
          <cell r="D42" t="e">
            <v>#REF!</v>
          </cell>
          <cell r="E42" t="e">
            <v>#REF!</v>
          </cell>
        </row>
        <row r="43">
          <cell r="C43">
            <v>632</v>
          </cell>
          <cell r="D43" t="e">
            <v>#REF!</v>
          </cell>
          <cell r="E43" t="e">
            <v>#REF!</v>
          </cell>
        </row>
        <row r="49">
          <cell r="C49">
            <v>1</v>
          </cell>
          <cell r="D49">
            <v>33</v>
          </cell>
          <cell r="E49">
            <v>25</v>
          </cell>
        </row>
        <row r="52">
          <cell r="C52">
            <v>358</v>
          </cell>
          <cell r="D52">
            <v>346</v>
          </cell>
          <cell r="E52">
            <v>324</v>
          </cell>
        </row>
      </sheetData>
      <sheetData sheetId="17">
        <row r="8">
          <cell r="C8">
            <v>570</v>
          </cell>
          <cell r="D8" t="e">
            <v>#REF!</v>
          </cell>
          <cell r="E8" t="e">
            <v>#REF!</v>
          </cell>
        </row>
        <row r="14">
          <cell r="C14">
            <v>1233</v>
          </cell>
          <cell r="D14" t="e">
            <v>#REF!</v>
          </cell>
          <cell r="E14" t="e">
            <v>#REF!</v>
          </cell>
        </row>
        <row r="24">
          <cell r="C24">
            <v>0</v>
          </cell>
          <cell r="D24">
            <v>0</v>
          </cell>
          <cell r="E24">
            <v>0</v>
          </cell>
        </row>
        <row r="35">
          <cell r="C35">
            <v>570</v>
          </cell>
          <cell r="D35" t="e">
            <v>#REF!</v>
          </cell>
          <cell r="E35" t="e">
            <v>#REF!</v>
          </cell>
        </row>
        <row r="43">
          <cell r="C43">
            <v>875</v>
          </cell>
          <cell r="D43" t="e">
            <v>#REF!</v>
          </cell>
          <cell r="E43" t="e">
            <v>#REF!</v>
          </cell>
        </row>
        <row r="68">
          <cell r="D68" t="e">
            <v>#REF!</v>
          </cell>
          <cell r="E68" t="e">
            <v>#REF!</v>
          </cell>
        </row>
      </sheetData>
      <sheetData sheetId="18">
        <row r="8">
          <cell r="B8" t="str">
            <v xml:space="preserve"> </v>
          </cell>
          <cell r="C8">
            <v>1993</v>
          </cell>
          <cell r="D8">
            <v>1994</v>
          </cell>
          <cell r="E8">
            <v>1995</v>
          </cell>
        </row>
        <row r="69">
          <cell r="C69">
            <v>426</v>
          </cell>
          <cell r="D69" t="e">
            <v>#REF!</v>
          </cell>
          <cell r="E69" t="e">
            <v>#REF!</v>
          </cell>
        </row>
        <row r="82">
          <cell r="C82">
            <v>0.12570000000000001</v>
          </cell>
          <cell r="D82" t="e">
            <v>#REF!</v>
          </cell>
          <cell r="E82" t="e">
            <v>#REF!</v>
          </cell>
        </row>
        <row r="87">
          <cell r="C87">
            <v>1.88</v>
          </cell>
          <cell r="D87" t="e">
            <v>#REF!</v>
          </cell>
          <cell r="E87" t="e">
            <v>#REF!</v>
          </cell>
        </row>
        <row r="92">
          <cell r="C92">
            <v>0.23630000000000001</v>
          </cell>
          <cell r="D92" t="e">
            <v>#REF!</v>
          </cell>
          <cell r="E92" t="e">
            <v>#REF!</v>
          </cell>
        </row>
        <row r="98">
          <cell r="C98">
            <v>0.99299999999999999</v>
          </cell>
          <cell r="D98" t="e">
            <v>#REF!</v>
          </cell>
          <cell r="E98" t="e">
            <v>#REF!</v>
          </cell>
        </row>
        <row r="103">
          <cell r="C103">
            <v>0.68389999999999995</v>
          </cell>
          <cell r="D103" t="e">
            <v>#REF!</v>
          </cell>
          <cell r="E103" t="e">
            <v>#REF!</v>
          </cell>
        </row>
        <row r="108">
          <cell r="C108">
            <v>1.45</v>
          </cell>
          <cell r="D108" t="e">
            <v>#REF!</v>
          </cell>
          <cell r="E108" t="e">
            <v>#REF!</v>
          </cell>
        </row>
        <row r="113">
          <cell r="C113">
            <v>0.34260000000000002</v>
          </cell>
          <cell r="D113" t="e">
            <v>#REF!</v>
          </cell>
          <cell r="E113" t="e">
            <v>#REF!</v>
          </cell>
        </row>
        <row r="144">
          <cell r="D144" t="e">
            <v>#REF!</v>
          </cell>
          <cell r="E144" t="e">
            <v>#REF!</v>
          </cell>
        </row>
        <row r="149">
          <cell r="D149" t="e">
            <v>#REF!</v>
          </cell>
          <cell r="E149" t="e">
            <v>#REF!</v>
          </cell>
        </row>
        <row r="151">
          <cell r="D151" t="e">
            <v>#REF!</v>
          </cell>
          <cell r="E151" t="e">
            <v>#REF!</v>
          </cell>
        </row>
      </sheetData>
      <sheetData sheetId="19">
        <row r="2">
          <cell r="F2">
            <v>21875</v>
          </cell>
        </row>
      </sheetData>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WR"/>
      <sheetName val="VV"/>
      <sheetName val="FA"/>
      <sheetName val="Evi"/>
      <sheetName val="Verzinsung"/>
      <sheetName val="EWB"/>
    </sheetNames>
    <sheetDataSet>
      <sheetData sheetId="0"/>
      <sheetData sheetId="1"/>
      <sheetData sheetId="2"/>
      <sheetData sheetId="3"/>
      <sheetData sheetId="4">
        <row r="6">
          <cell r="B6">
            <v>3.4799999999999998E-2</v>
          </cell>
        </row>
        <row r="7">
          <cell r="B7">
            <v>40544</v>
          </cell>
        </row>
        <row r="8">
          <cell r="B8">
            <v>40908</v>
          </cell>
        </row>
      </sheetData>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_neu"/>
      <sheetName val="ZwiSt"/>
      <sheetName val="EKaKV"/>
      <sheetName val="soEK"/>
      <sheetName val="Forestal"/>
      <sheetName val="Evi"/>
      <sheetName val="Evi §27"/>
      <sheetName val="Bew-Res"/>
      <sheetName val="FA"/>
      <sheetName val="Verzinsung"/>
      <sheetName val="MWR"/>
      <sheetName val="Detail AVZ"/>
      <sheetName val="RSt R+B"/>
      <sheetName val="Umgründungen 2011"/>
      <sheetName val="Abzinsung"/>
      <sheetName val="Siebtelung"/>
      <sheetName val="VV"/>
      <sheetName val="forecast 2012 800"/>
      <sheetName val="forecast 2012 900"/>
      <sheetName val="forecast 2012 1000"/>
      <sheetName val="VerrKnt HeHi"/>
      <sheetName val="Steuer"/>
    </sheetNames>
    <sheetDataSet>
      <sheetData sheetId="0"/>
      <sheetData sheetId="1"/>
      <sheetData sheetId="2"/>
      <sheetData sheetId="3"/>
      <sheetData sheetId="4"/>
      <sheetData sheetId="5"/>
      <sheetData sheetId="6"/>
      <sheetData sheetId="7"/>
      <sheetData sheetId="8"/>
      <sheetData sheetId="9">
        <row r="5">
          <cell r="B5">
            <v>40909</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und Erläuterungen"/>
      <sheetName val="Gewinn- und Verlustrechnung"/>
      <sheetName val="Anlagenspiegel"/>
      <sheetName val="Wirtschaftliche Verhältnisse"/>
      <sheetName val="WirtVerh - Kennzahlen"/>
      <sheetName val="Forderungsspiegel"/>
      <sheetName val="Verbindlichkeitenspiegel"/>
      <sheetName val="Salden"/>
      <sheetName val="UBU"/>
      <sheetName val="Anha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xtteil Bericht"/>
      <sheetName val="Wirtschaftliche Verhältnisse"/>
      <sheetName val="Bilanz und Erläuterungen"/>
      <sheetName val="Gewinn- und Verlustrechnung"/>
    </sheetNames>
    <sheetDataSet>
      <sheetData sheetId="0" refreshError="1"/>
      <sheetData sheetId="1" refreshError="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entral"/>
      <sheetName val="SHT Gesamt IST"/>
      <sheetName val="SHT Gesamt  Budget"/>
      <sheetName val="SHT Gesamt  Budget Abweichtung"/>
      <sheetName val="SHT Abstimmung IST "/>
      <sheetName val="SHT Gesamt  IST vor UMLAGE "/>
      <sheetName val="SHT Gesamt  Budget vor UMLAGE"/>
      <sheetName val="SHT Gesamt DIFF vor UMLAGE"/>
      <sheetName val="#BEZUG"/>
      <sheetName val="Finanzlage Pinguin 97_2001"/>
      <sheetName val="Bilanz 2001"/>
      <sheetName val="Bilanz und Erläuterungen"/>
      <sheetName val="Gewinn- und Verlustrechnung"/>
      <sheetName val="Wirtschaftliche Verhältnisse"/>
      <sheetName val="Salden"/>
      <sheetName val="Zentraleingabe"/>
      <sheetName val="Abweichungen_SHT_April"/>
      <sheetName val="Abweichungen_SHT_Mai"/>
      <sheetName val="Plan G &amp; V  2002 "/>
      <sheetName val="Bilanz Plan 2002"/>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und Erläuterungen"/>
      <sheetName val="Gewinn- und Verlustrechnung"/>
      <sheetName val="Anlagenspiegel"/>
      <sheetName val="Wirtschaftliche Verhältnisse"/>
      <sheetName val="WirtVerh - Kennzahlen"/>
      <sheetName val="Forderungsspiegel"/>
      <sheetName val="Verbindlichkeitenspiegel"/>
      <sheetName val="Salden"/>
      <sheetName val="UBU"/>
      <sheetName val="Anhang"/>
    </sheetNames>
    <sheetDataSet>
      <sheetData sheetId="0"/>
      <sheetData sheetId="1"/>
      <sheetData sheetId="2"/>
      <sheetData sheetId="3"/>
      <sheetData sheetId="4"/>
      <sheetData sheetId="5"/>
      <sheetData sheetId="6"/>
      <sheetData sheetId="7">
        <row r="26">
          <cell r="D26">
            <v>0</v>
          </cell>
        </row>
        <row r="44">
          <cell r="D44">
            <v>0</v>
          </cell>
        </row>
      </sheetData>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Abf_Beiersdorf GmbH"/>
      <sheetName val="Daten Abf_Beiersdorf CEE Holdin"/>
      <sheetName val="Änderungen"/>
      <sheetName val="Bedienungsanleitung"/>
      <sheetName val="Eingabe"/>
      <sheetName val="Grunddaten"/>
      <sheetName val="Einzelberechnung"/>
      <sheetName val="Einzelberechnung -Zins"/>
      <sheetName val="Einzelberechnung +Zins"/>
      <sheetName val="Einzelberechnung -Val"/>
      <sheetName val="Einzelberechnung +Val"/>
      <sheetName val="Frühpension"/>
      <sheetName val="Formelblatt"/>
      <sheetName val="2015_ABF_zum Senden"/>
      <sheetName val="2015_VjP"/>
      <sheetName val="Nachgerechnet_Vj"/>
      <sheetName val="Ergebnis GJ"/>
      <sheetName val="Ergebnis GJ ParFinanzVJ"/>
      <sheetName val="Ergebnis GJ ParDemogrVJ"/>
      <sheetName val="Berechnung"/>
      <sheetName val="Fluktuation 1"/>
      <sheetName val="Fluktuation 2"/>
      <sheetName val="Notes-Werte Gesamt"/>
      <sheetName val="DBO Überleitung aktuell"/>
      <sheetName val="DBO Überleitung Vorjahr"/>
      <sheetName val="Bilanzwerte"/>
      <sheetName val="Beamtenpension"/>
      <sheetName val="Tafeln"/>
      <sheetName val="Individuell 2008"/>
      <sheetName val="Individuell 1999"/>
      <sheetName val="Frauen 2008"/>
      <sheetName val="Männer 2008"/>
      <sheetName val="Frauen 2008 mix"/>
      <sheetName val="Männer 2008 mix"/>
      <sheetName val="Frauen 1999"/>
      <sheetName val="Männer 1999"/>
      <sheetName val="Lambda 2008"/>
      <sheetName val="Lambda 1999"/>
    </sheetNames>
    <sheetDataSet>
      <sheetData sheetId="0"/>
      <sheetData sheetId="1"/>
      <sheetData sheetId="2"/>
      <sheetData sheetId="3"/>
      <sheetData sheetId="4">
        <row r="6">
          <cell r="A6">
            <v>56</v>
          </cell>
        </row>
        <row r="11">
          <cell r="A11">
            <v>1</v>
          </cell>
          <cell r="B11" t="str">
            <v>BDF GmbH</v>
          </cell>
          <cell r="C11" t="str">
            <v>14040</v>
          </cell>
          <cell r="D11">
            <v>9</v>
          </cell>
          <cell r="E11" t="str">
            <v>ALTENBURGER KURT</v>
          </cell>
          <cell r="F11" t="str">
            <v>M</v>
          </cell>
          <cell r="G11">
            <v>24075</v>
          </cell>
          <cell r="H11">
            <v>36039</v>
          </cell>
          <cell r="I11">
            <v>0</v>
          </cell>
          <cell r="J11">
            <v>50.58</v>
          </cell>
          <cell r="K11">
            <v>50</v>
          </cell>
          <cell r="L11">
            <v>7</v>
          </cell>
          <cell r="M11">
            <v>14219.66</v>
          </cell>
          <cell r="N11">
            <v>12</v>
          </cell>
          <cell r="O11">
            <v>0</v>
          </cell>
          <cell r="P11">
            <v>12</v>
          </cell>
          <cell r="Q11">
            <v>0.02</v>
          </cell>
          <cell r="T11" t="str">
            <v>nein</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99</v>
          </cell>
          <cell r="BR11">
            <v>99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0">
          <cell r="A10">
            <v>106</v>
          </cell>
        </row>
        <row r="11">
          <cell r="A11">
            <v>1</v>
          </cell>
          <cell r="B11">
            <v>9</v>
          </cell>
          <cell r="C11" t="str">
            <v>ALTENBURGER KURT</v>
          </cell>
          <cell r="D11" t="str">
            <v>m</v>
          </cell>
          <cell r="E11">
            <v>1965</v>
          </cell>
          <cell r="F11">
            <v>11</v>
          </cell>
          <cell r="G11">
            <v>29</v>
          </cell>
          <cell r="H11">
            <v>50.086111111111109</v>
          </cell>
          <cell r="I11">
            <v>1998</v>
          </cell>
          <cell r="J11">
            <v>9</v>
          </cell>
          <cell r="K11">
            <v>1</v>
          </cell>
          <cell r="L11">
            <v>36039</v>
          </cell>
          <cell r="M11">
            <v>17.333333333333332</v>
          </cell>
          <cell r="N11">
            <v>14219.659999999998</v>
          </cell>
          <cell r="O11">
            <v>0</v>
          </cell>
          <cell r="P11">
            <v>14219.659999999998</v>
          </cell>
          <cell r="Q11">
            <v>0.02</v>
          </cell>
          <cell r="R11">
            <v>42552</v>
          </cell>
          <cell r="S11">
            <v>17.833333333333332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denbilanz"/>
      <sheetName val="Saldenliste"/>
      <sheetName val="Saldenliste (2)"/>
      <sheetName val="UB_LIST"/>
      <sheetName val="BuMa"/>
      <sheetName val="SALDREP.XL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gebnisül"/>
      <sheetName val="UBL"/>
      <sheetName val="WP 2003"/>
      <sheetName val="Anhang PB"/>
      <sheetName val="Beilage1 KÖSt-WP"/>
      <sheetName val="VSt Korr"/>
      <sheetName val="USt"/>
      <sheetName val="Einkünfte V+V"/>
      <sheetName val="Kapitalerträge "/>
      <sheetName val="inländische Fonds"/>
      <sheetName val="Zwist-Evidenz "/>
      <sheetName val="Überleitung Ste"/>
      <sheetName val="Spek"/>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BU"/>
      <sheetName val="EÜ"/>
      <sheetName val="diverses"/>
      <sheetName val="KöSt RSt"/>
      <sheetName val="FA"/>
      <sheetName val="FAV"/>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WR"/>
      <sheetName val="VV + MiKö"/>
      <sheetName val="FA-Konto 2014"/>
      <sheetName val="USt-Verprobung_"/>
      <sheetName val="Evidenzkonto"/>
      <sheetName val="WB-Forderungen 2014"/>
      <sheetName val="Verzinsung 2014"/>
      <sheetName val="PKW"/>
      <sheetName val="FA-Konto 2013"/>
      <sheetName val="WB-Forderungen"/>
    </sheetNames>
    <sheetDataSet>
      <sheetData sheetId="0"/>
      <sheetData sheetId="1"/>
      <sheetData sheetId="2"/>
      <sheetData sheetId="3"/>
      <sheetData sheetId="4">
        <row r="7">
          <cell r="B7">
            <v>40178</v>
          </cell>
        </row>
      </sheetData>
      <sheetData sheetId="5"/>
      <sheetData sheetId="6"/>
      <sheetData sheetId="7"/>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Ü 12.2001"/>
      <sheetName val="EÜ 4.2001"/>
      <sheetName val="UBU"/>
      <sheetName val="AVZ"/>
      <sheetName val="USt"/>
    </sheetNames>
    <sheetDataSet>
      <sheetData sheetId="0"/>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gebnisüberl"/>
      <sheetName val="UBU"/>
      <sheetName val="AVZ1998"/>
      <sheetName val="Vorräte 1998"/>
      <sheetName val="Ford-Verb verb Untern"/>
      <sheetName val="USt 96"/>
      <sheetName val="Beilage 1 KöSt"/>
      <sheetName val="Beilage 2 KöSt"/>
      <sheetName val="Evidenz Verlust"/>
      <sheetName val="FIRMENWERT"/>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
      <sheetName val="Zwischensteuer"/>
      <sheetName val="Abzinsung"/>
      <sheetName val="FA"/>
      <sheetName val="EKaLF"/>
      <sheetName val="EKaKV"/>
      <sheetName val="EKaVV"/>
      <sheetName val="so_EK"/>
      <sheetName val="Zuwendungen"/>
      <sheetName val="VSt"/>
      <sheetName val="AfA"/>
      <sheetName val="Genussrecht"/>
      <sheetName val="Evi"/>
      <sheetName val="Bew-Res"/>
      <sheetName val="Wertpapiere"/>
      <sheetName val="i-Abgrenzung"/>
      <sheetName val="agl_Erträge"/>
      <sheetName val="MWR"/>
      <sheetName val="VV"/>
      <sheetName val="Siebtelung"/>
      <sheetName val="Stichtag"/>
    </sheetNames>
    <sheetDataSet>
      <sheetData sheetId="0" refreshError="1"/>
      <sheetData sheetId="1"/>
      <sheetData sheetId="2" refreshError="1"/>
      <sheetData sheetId="3" refreshError="1"/>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B2">
            <v>40178</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sheetName val="GuV"/>
      <sheetName val="Anlagenspiegel"/>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MBU"/>
      <sheetName val="waived adjustments"/>
      <sheetName val="Wirtsch. Verh."/>
      <sheetName val="URG Kennzahlen"/>
      <sheetName val="Bilanz"/>
      <sheetName val="GUV"/>
      <sheetName val="Anlagen"/>
      <sheetName val="Bilanzblatt"/>
      <sheetName val="GUVBlatt"/>
      <sheetName val="Anlagenspiegel"/>
      <sheetName val="Offenlegung"/>
      <sheetName val="So RL"/>
      <sheetName val="FA"/>
      <sheetName val="Bankvblk"/>
      <sheetName val="sonst. Differenzen"/>
      <sheetName val="Beleganforderung"/>
      <sheetName val="Forderungen"/>
      <sheetName val="lat Steuern"/>
      <sheetName val="nicht mehr drucken"/>
      <sheetName val="Mietzinsfo"/>
      <sheetName val="Personalaufw"/>
      <sheetName val="Eingabeblatt"/>
      <sheetName val="Nebenrechnungsblatt"/>
      <sheetName val="Ergebnisblatt"/>
      <sheetName val="WVH"/>
      <sheetName val="Stammdaten"/>
      <sheetName val="Deckbla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2">
          <cell r="E2">
            <v>38717</v>
          </cell>
        </row>
        <row r="10">
          <cell r="G10">
            <v>2006</v>
          </cell>
        </row>
      </sheetData>
      <sheetData sheetId="2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
      <sheetName val="ZwiSt"/>
      <sheetName val="Evi"/>
      <sheetName val="Evi §27"/>
      <sheetName val="Bew-Res"/>
      <sheetName val="EKaLF"/>
      <sheetName val="EKaKV"/>
      <sheetName val="VV"/>
      <sheetName val="EKaVV"/>
      <sheetName val="EK Wertsteigerung"/>
      <sheetName val="so_EK"/>
      <sheetName val="Abzinsung"/>
      <sheetName val="Zuwendungen"/>
      <sheetName val="Z_Huber"/>
      <sheetName val="FA"/>
      <sheetName val="VSt"/>
      <sheetName val="WP"/>
      <sheetName val="i-abg"/>
      <sheetName val="Tabelle1"/>
      <sheetName val="Tabelle2"/>
      <sheetName val="Tabelle3"/>
      <sheetName val="agl_Erträge"/>
      <sheetName val="WP Zus"/>
      <sheetName val="Grund"/>
      <sheetName val="Grund2"/>
      <sheetName val="Verzinsung"/>
      <sheetName val="ARA"/>
      <sheetName val="Schätzung"/>
      <sheetName val="Stichtag"/>
      <sheetName val="MW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5">
          <cell r="B5">
            <v>40544</v>
          </cell>
        </row>
        <row r="6">
          <cell r="B6">
            <v>40908</v>
          </cell>
        </row>
      </sheetData>
      <sheetData sheetId="26" refreshError="1"/>
      <sheetData sheetId="27" refreshError="1"/>
      <sheetData sheetId="28">
        <row r="2">
          <cell r="B2">
            <v>40908</v>
          </cell>
        </row>
      </sheetData>
      <sheetData sheetId="2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denbilanz"/>
      <sheetName val="Saldenliste"/>
      <sheetName val="UB_LIST"/>
      <sheetName val="BuMa"/>
      <sheetName val="SALDREP.XLS"/>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sheetName val="GuV"/>
      <sheetName val="Anlagenspiegel"/>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rlehen"/>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rückstellungen"/>
      <sheetName val="Erläuterungen"/>
      <sheetName val="Pensionierungsdaten"/>
    </sheetNames>
    <sheetDataSet>
      <sheetData sheetId="0" refreshError="1"/>
      <sheetData sheetId="1" refreshError="1"/>
      <sheetData sheetId="2">
        <row r="9">
          <cell r="B9">
            <v>1</v>
          </cell>
          <cell r="C9">
            <v>60</v>
          </cell>
          <cell r="D9">
            <v>0</v>
          </cell>
          <cell r="F9">
            <v>1</v>
          </cell>
          <cell r="G9">
            <v>55</v>
          </cell>
          <cell r="H9">
            <v>0</v>
          </cell>
        </row>
        <row r="10">
          <cell r="B10">
            <v>14885</v>
          </cell>
          <cell r="C10">
            <v>60</v>
          </cell>
          <cell r="D10">
            <v>2</v>
          </cell>
          <cell r="F10">
            <v>16711</v>
          </cell>
          <cell r="G10">
            <v>55</v>
          </cell>
          <cell r="H10">
            <v>2</v>
          </cell>
        </row>
        <row r="11">
          <cell r="B11">
            <v>14977</v>
          </cell>
          <cell r="C11">
            <v>60</v>
          </cell>
          <cell r="D11">
            <v>4</v>
          </cell>
          <cell r="F11">
            <v>16803</v>
          </cell>
          <cell r="G11">
            <v>55</v>
          </cell>
          <cell r="H11">
            <v>4</v>
          </cell>
        </row>
        <row r="12">
          <cell r="B12">
            <v>15067</v>
          </cell>
          <cell r="C12">
            <v>60</v>
          </cell>
          <cell r="D12">
            <v>6</v>
          </cell>
          <cell r="F12">
            <v>16893</v>
          </cell>
          <cell r="G12">
            <v>55</v>
          </cell>
          <cell r="H12">
            <v>6</v>
          </cell>
        </row>
        <row r="13">
          <cell r="B13">
            <v>15158</v>
          </cell>
          <cell r="C13">
            <v>60</v>
          </cell>
          <cell r="D13">
            <v>8</v>
          </cell>
          <cell r="F13">
            <v>16984</v>
          </cell>
          <cell r="G13">
            <v>55</v>
          </cell>
          <cell r="H13">
            <v>8</v>
          </cell>
        </row>
        <row r="14">
          <cell r="B14">
            <v>15250</v>
          </cell>
          <cell r="C14">
            <v>60</v>
          </cell>
          <cell r="D14">
            <v>10</v>
          </cell>
          <cell r="F14">
            <v>17076</v>
          </cell>
          <cell r="G14">
            <v>55</v>
          </cell>
          <cell r="H14">
            <v>10</v>
          </cell>
        </row>
        <row r="15">
          <cell r="B15">
            <v>15342</v>
          </cell>
          <cell r="C15">
            <v>61</v>
          </cell>
          <cell r="D15">
            <v>0</v>
          </cell>
          <cell r="F15">
            <v>17168</v>
          </cell>
          <cell r="G15">
            <v>56</v>
          </cell>
          <cell r="H15">
            <v>0</v>
          </cell>
        </row>
        <row r="16">
          <cell r="B16">
            <v>15432</v>
          </cell>
          <cell r="C16">
            <v>61</v>
          </cell>
          <cell r="D16">
            <v>2</v>
          </cell>
          <cell r="F16">
            <v>17258</v>
          </cell>
          <cell r="G16">
            <v>56</v>
          </cell>
          <cell r="H16">
            <v>2</v>
          </cell>
        </row>
        <row r="17">
          <cell r="B17">
            <v>15523</v>
          </cell>
          <cell r="C17">
            <v>61</v>
          </cell>
          <cell r="D17">
            <v>4</v>
          </cell>
          <cell r="F17">
            <v>17349</v>
          </cell>
          <cell r="G17">
            <v>56</v>
          </cell>
          <cell r="H17">
            <v>4</v>
          </cell>
        </row>
        <row r="18">
          <cell r="B18">
            <v>15615</v>
          </cell>
          <cell r="C18">
            <v>61</v>
          </cell>
          <cell r="D18">
            <v>6</v>
          </cell>
          <cell r="F18">
            <v>17441</v>
          </cell>
          <cell r="G18">
            <v>56</v>
          </cell>
          <cell r="H18">
            <v>6</v>
          </cell>
        </row>
        <row r="19">
          <cell r="B19">
            <v>15707</v>
          </cell>
          <cell r="C19">
            <v>61</v>
          </cell>
          <cell r="D19">
            <v>8</v>
          </cell>
          <cell r="F19">
            <v>17533</v>
          </cell>
          <cell r="G19">
            <v>56</v>
          </cell>
          <cell r="H19">
            <v>8</v>
          </cell>
        </row>
        <row r="20">
          <cell r="B20">
            <v>15797</v>
          </cell>
          <cell r="C20">
            <v>61</v>
          </cell>
          <cell r="D20">
            <v>10</v>
          </cell>
          <cell r="F20">
            <v>17624</v>
          </cell>
          <cell r="G20">
            <v>56</v>
          </cell>
          <cell r="H20">
            <v>10</v>
          </cell>
        </row>
        <row r="21">
          <cell r="B21">
            <v>15888</v>
          </cell>
          <cell r="C21">
            <v>61</v>
          </cell>
          <cell r="D21">
            <v>11</v>
          </cell>
          <cell r="F21">
            <v>17715</v>
          </cell>
          <cell r="G21">
            <v>56</v>
          </cell>
          <cell r="H21">
            <v>11</v>
          </cell>
        </row>
        <row r="22">
          <cell r="B22">
            <v>15980</v>
          </cell>
          <cell r="C22">
            <v>62</v>
          </cell>
          <cell r="D22">
            <v>0</v>
          </cell>
          <cell r="F22">
            <v>17807</v>
          </cell>
          <cell r="G22">
            <v>57</v>
          </cell>
          <cell r="H22">
            <v>0</v>
          </cell>
        </row>
        <row r="23">
          <cell r="B23">
            <v>16072</v>
          </cell>
          <cell r="C23">
            <v>62</v>
          </cell>
          <cell r="D23">
            <v>1</v>
          </cell>
          <cell r="F23">
            <v>17899</v>
          </cell>
          <cell r="G23">
            <v>57</v>
          </cell>
          <cell r="H23">
            <v>1</v>
          </cell>
        </row>
        <row r="24">
          <cell r="B24">
            <v>16163</v>
          </cell>
          <cell r="C24">
            <v>62</v>
          </cell>
          <cell r="D24">
            <v>2</v>
          </cell>
          <cell r="F24">
            <v>17989</v>
          </cell>
          <cell r="G24">
            <v>57</v>
          </cell>
          <cell r="H24">
            <v>2</v>
          </cell>
        </row>
        <row r="25">
          <cell r="B25">
            <v>16254</v>
          </cell>
          <cell r="C25">
            <v>62</v>
          </cell>
          <cell r="D25">
            <v>3</v>
          </cell>
          <cell r="F25">
            <v>18080</v>
          </cell>
          <cell r="G25">
            <v>57</v>
          </cell>
          <cell r="H25">
            <v>3</v>
          </cell>
        </row>
        <row r="26">
          <cell r="B26">
            <v>16346</v>
          </cell>
          <cell r="C26">
            <v>62</v>
          </cell>
          <cell r="D26">
            <v>4</v>
          </cell>
          <cell r="F26">
            <v>18172</v>
          </cell>
          <cell r="G26">
            <v>57</v>
          </cell>
          <cell r="H26">
            <v>4</v>
          </cell>
        </row>
        <row r="27">
          <cell r="B27">
            <v>16438</v>
          </cell>
          <cell r="C27">
            <v>62</v>
          </cell>
          <cell r="D27">
            <v>5</v>
          </cell>
          <cell r="F27">
            <v>18264</v>
          </cell>
          <cell r="G27">
            <v>57</v>
          </cell>
          <cell r="H27">
            <v>5</v>
          </cell>
        </row>
        <row r="28">
          <cell r="B28">
            <v>16528</v>
          </cell>
          <cell r="C28">
            <v>62</v>
          </cell>
          <cell r="D28">
            <v>6</v>
          </cell>
          <cell r="F28">
            <v>18354</v>
          </cell>
          <cell r="G28">
            <v>57</v>
          </cell>
          <cell r="H28">
            <v>6</v>
          </cell>
        </row>
        <row r="29">
          <cell r="B29">
            <v>16619</v>
          </cell>
          <cell r="C29">
            <v>62</v>
          </cell>
          <cell r="D29">
            <v>7</v>
          </cell>
          <cell r="F29">
            <v>18445</v>
          </cell>
          <cell r="G29">
            <v>57</v>
          </cell>
          <cell r="H29">
            <v>7</v>
          </cell>
        </row>
        <row r="30">
          <cell r="B30">
            <v>16711</v>
          </cell>
          <cell r="C30">
            <v>62</v>
          </cell>
          <cell r="D30">
            <v>8</v>
          </cell>
          <cell r="F30">
            <v>18537</v>
          </cell>
          <cell r="G30">
            <v>57</v>
          </cell>
          <cell r="H30">
            <v>8</v>
          </cell>
        </row>
        <row r="31">
          <cell r="B31">
            <v>16803</v>
          </cell>
          <cell r="C31">
            <v>62</v>
          </cell>
          <cell r="D31">
            <v>9</v>
          </cell>
          <cell r="F31">
            <v>18629</v>
          </cell>
          <cell r="G31">
            <v>57</v>
          </cell>
          <cell r="H31">
            <v>9</v>
          </cell>
        </row>
        <row r="32">
          <cell r="B32">
            <v>16893</v>
          </cell>
          <cell r="C32">
            <v>62</v>
          </cell>
          <cell r="D32">
            <v>10</v>
          </cell>
          <cell r="F32">
            <v>18719</v>
          </cell>
          <cell r="G32">
            <v>57</v>
          </cell>
          <cell r="H32">
            <v>10</v>
          </cell>
        </row>
        <row r="33">
          <cell r="B33">
            <v>16984</v>
          </cell>
          <cell r="C33">
            <v>62</v>
          </cell>
          <cell r="D33">
            <v>11</v>
          </cell>
          <cell r="F33">
            <v>18810</v>
          </cell>
          <cell r="G33">
            <v>57</v>
          </cell>
          <cell r="H33">
            <v>11</v>
          </cell>
        </row>
        <row r="34">
          <cell r="B34">
            <v>17076</v>
          </cell>
          <cell r="C34">
            <v>63</v>
          </cell>
          <cell r="D34">
            <v>0</v>
          </cell>
          <cell r="F34">
            <v>18902</v>
          </cell>
          <cell r="G34">
            <v>58</v>
          </cell>
          <cell r="H34">
            <v>0</v>
          </cell>
        </row>
        <row r="35">
          <cell r="B35">
            <v>17168</v>
          </cell>
          <cell r="C35">
            <v>63</v>
          </cell>
          <cell r="D35">
            <v>1</v>
          </cell>
          <cell r="F35">
            <v>18994</v>
          </cell>
          <cell r="G35">
            <v>58</v>
          </cell>
          <cell r="H35">
            <v>1</v>
          </cell>
        </row>
        <row r="36">
          <cell r="B36">
            <v>17258</v>
          </cell>
          <cell r="C36">
            <v>63</v>
          </cell>
          <cell r="D36">
            <v>2</v>
          </cell>
          <cell r="F36">
            <v>19085</v>
          </cell>
          <cell r="G36">
            <v>58</v>
          </cell>
          <cell r="H36">
            <v>2</v>
          </cell>
        </row>
        <row r="37">
          <cell r="B37">
            <v>17349</v>
          </cell>
          <cell r="C37">
            <v>63</v>
          </cell>
          <cell r="D37">
            <v>3</v>
          </cell>
          <cell r="F37">
            <v>19176</v>
          </cell>
          <cell r="G37">
            <v>58</v>
          </cell>
          <cell r="H37">
            <v>3</v>
          </cell>
        </row>
        <row r="38">
          <cell r="B38">
            <v>17441</v>
          </cell>
          <cell r="C38">
            <v>63</v>
          </cell>
          <cell r="D38">
            <v>4</v>
          </cell>
          <cell r="F38">
            <v>19268</v>
          </cell>
          <cell r="G38">
            <v>58</v>
          </cell>
          <cell r="H38">
            <v>4</v>
          </cell>
        </row>
        <row r="39">
          <cell r="B39">
            <v>17533</v>
          </cell>
          <cell r="C39">
            <v>63</v>
          </cell>
          <cell r="D39">
            <v>5</v>
          </cell>
          <cell r="F39">
            <v>19360</v>
          </cell>
          <cell r="G39">
            <v>58</v>
          </cell>
          <cell r="H39">
            <v>5</v>
          </cell>
        </row>
        <row r="40">
          <cell r="B40">
            <v>17624</v>
          </cell>
          <cell r="C40">
            <v>63</v>
          </cell>
          <cell r="D40">
            <v>6</v>
          </cell>
          <cell r="F40">
            <v>19450</v>
          </cell>
          <cell r="G40">
            <v>58</v>
          </cell>
          <cell r="H40">
            <v>6</v>
          </cell>
        </row>
        <row r="41">
          <cell r="B41">
            <v>17715</v>
          </cell>
          <cell r="C41">
            <v>63</v>
          </cell>
          <cell r="D41">
            <v>7</v>
          </cell>
          <cell r="F41">
            <v>19541</v>
          </cell>
          <cell r="G41">
            <v>58</v>
          </cell>
          <cell r="H41">
            <v>7</v>
          </cell>
        </row>
        <row r="42">
          <cell r="B42">
            <v>17807</v>
          </cell>
          <cell r="C42">
            <v>63</v>
          </cell>
          <cell r="D42">
            <v>8</v>
          </cell>
          <cell r="F42">
            <v>19633</v>
          </cell>
          <cell r="G42">
            <v>58</v>
          </cell>
          <cell r="H42">
            <v>8</v>
          </cell>
        </row>
        <row r="43">
          <cell r="B43">
            <v>17899</v>
          </cell>
          <cell r="C43">
            <v>63</v>
          </cell>
          <cell r="D43">
            <v>9</v>
          </cell>
          <cell r="F43">
            <v>19725</v>
          </cell>
          <cell r="G43">
            <v>58</v>
          </cell>
          <cell r="H43">
            <v>9</v>
          </cell>
        </row>
        <row r="44">
          <cell r="B44">
            <v>17989</v>
          </cell>
          <cell r="C44">
            <v>63</v>
          </cell>
          <cell r="D44">
            <v>10</v>
          </cell>
          <cell r="F44">
            <v>19815</v>
          </cell>
          <cell r="G44">
            <v>58</v>
          </cell>
          <cell r="H44">
            <v>10</v>
          </cell>
        </row>
        <row r="45">
          <cell r="B45">
            <v>18080</v>
          </cell>
          <cell r="C45">
            <v>63</v>
          </cell>
          <cell r="D45">
            <v>11</v>
          </cell>
          <cell r="F45">
            <v>19906</v>
          </cell>
          <cell r="G45">
            <v>58</v>
          </cell>
          <cell r="H45">
            <v>11</v>
          </cell>
        </row>
        <row r="46">
          <cell r="B46">
            <v>18172</v>
          </cell>
          <cell r="C46">
            <v>64</v>
          </cell>
          <cell r="D46">
            <v>0</v>
          </cell>
          <cell r="F46">
            <v>19998</v>
          </cell>
          <cell r="G46">
            <v>59</v>
          </cell>
          <cell r="H46">
            <v>0</v>
          </cell>
        </row>
        <row r="47">
          <cell r="B47">
            <v>18264</v>
          </cell>
          <cell r="C47">
            <v>64</v>
          </cell>
          <cell r="D47">
            <v>1</v>
          </cell>
          <cell r="F47">
            <v>20090</v>
          </cell>
          <cell r="G47">
            <v>59</v>
          </cell>
          <cell r="H47">
            <v>1</v>
          </cell>
        </row>
        <row r="48">
          <cell r="B48">
            <v>18354</v>
          </cell>
          <cell r="C48">
            <v>64</v>
          </cell>
          <cell r="D48">
            <v>2</v>
          </cell>
          <cell r="F48">
            <v>20180</v>
          </cell>
          <cell r="G48">
            <v>59</v>
          </cell>
          <cell r="H48">
            <v>2</v>
          </cell>
        </row>
        <row r="49">
          <cell r="B49">
            <v>18445</v>
          </cell>
          <cell r="C49">
            <v>64</v>
          </cell>
          <cell r="D49">
            <v>3</v>
          </cell>
          <cell r="F49">
            <v>20271</v>
          </cell>
          <cell r="G49">
            <v>59</v>
          </cell>
          <cell r="H49">
            <v>3</v>
          </cell>
        </row>
        <row r="50">
          <cell r="B50">
            <v>18537</v>
          </cell>
          <cell r="C50">
            <v>64</v>
          </cell>
          <cell r="D50">
            <v>4</v>
          </cell>
          <cell r="F50">
            <v>20363</v>
          </cell>
          <cell r="G50">
            <v>59</v>
          </cell>
          <cell r="H50">
            <v>4</v>
          </cell>
        </row>
        <row r="51">
          <cell r="B51">
            <v>18629</v>
          </cell>
          <cell r="C51">
            <v>64</v>
          </cell>
          <cell r="D51">
            <v>5</v>
          </cell>
          <cell r="F51">
            <v>20455</v>
          </cell>
          <cell r="G51">
            <v>59</v>
          </cell>
          <cell r="H51">
            <v>5</v>
          </cell>
        </row>
        <row r="52">
          <cell r="B52">
            <v>18719</v>
          </cell>
          <cell r="C52">
            <v>64</v>
          </cell>
          <cell r="D52">
            <v>6</v>
          </cell>
          <cell r="F52">
            <v>20546</v>
          </cell>
          <cell r="G52">
            <v>59</v>
          </cell>
          <cell r="H52">
            <v>6</v>
          </cell>
        </row>
        <row r="53">
          <cell r="B53">
            <v>18810</v>
          </cell>
          <cell r="C53">
            <v>64</v>
          </cell>
          <cell r="D53">
            <v>7</v>
          </cell>
          <cell r="F53">
            <v>20637</v>
          </cell>
          <cell r="G53">
            <v>59</v>
          </cell>
          <cell r="H53">
            <v>7</v>
          </cell>
        </row>
        <row r="54">
          <cell r="B54">
            <v>18902</v>
          </cell>
          <cell r="C54">
            <v>64</v>
          </cell>
          <cell r="D54">
            <v>8</v>
          </cell>
          <cell r="F54">
            <v>20729</v>
          </cell>
          <cell r="G54">
            <v>59</v>
          </cell>
          <cell r="H54">
            <v>8</v>
          </cell>
        </row>
        <row r="55">
          <cell r="B55">
            <v>18994</v>
          </cell>
          <cell r="C55">
            <v>64</v>
          </cell>
          <cell r="D55">
            <v>9</v>
          </cell>
          <cell r="F55">
            <v>20821</v>
          </cell>
          <cell r="G55">
            <v>59</v>
          </cell>
          <cell r="H55">
            <v>9</v>
          </cell>
        </row>
        <row r="56">
          <cell r="B56">
            <v>19085</v>
          </cell>
          <cell r="C56">
            <v>64</v>
          </cell>
          <cell r="D56">
            <v>10</v>
          </cell>
          <cell r="F56">
            <v>20911</v>
          </cell>
          <cell r="G56">
            <v>59</v>
          </cell>
          <cell r="H56">
            <v>10</v>
          </cell>
        </row>
        <row r="57">
          <cell r="B57">
            <v>19176</v>
          </cell>
          <cell r="C57">
            <v>64</v>
          </cell>
          <cell r="D57">
            <v>11</v>
          </cell>
          <cell r="F57">
            <v>21002</v>
          </cell>
          <cell r="G57">
            <v>59</v>
          </cell>
          <cell r="H57">
            <v>11</v>
          </cell>
        </row>
        <row r="58">
          <cell r="B58">
            <v>19268</v>
          </cell>
          <cell r="C58">
            <v>65</v>
          </cell>
          <cell r="D58">
            <v>0</v>
          </cell>
          <cell r="F58">
            <v>21094</v>
          </cell>
          <cell r="G58">
            <v>60</v>
          </cell>
          <cell r="H58">
            <v>0</v>
          </cell>
        </row>
        <row r="59">
          <cell r="F59">
            <v>23377</v>
          </cell>
          <cell r="G59">
            <v>60</v>
          </cell>
          <cell r="H59">
            <v>6</v>
          </cell>
        </row>
        <row r="60">
          <cell r="F60">
            <v>23559</v>
          </cell>
          <cell r="G60">
            <v>61</v>
          </cell>
          <cell r="H60">
            <v>0</v>
          </cell>
        </row>
        <row r="61">
          <cell r="F61">
            <v>23743</v>
          </cell>
          <cell r="G61">
            <v>61</v>
          </cell>
          <cell r="H61">
            <v>6</v>
          </cell>
        </row>
        <row r="62">
          <cell r="F62">
            <v>23924</v>
          </cell>
          <cell r="G62">
            <v>62</v>
          </cell>
          <cell r="H62">
            <v>0</v>
          </cell>
        </row>
        <row r="63">
          <cell r="F63">
            <v>24108</v>
          </cell>
          <cell r="G63">
            <v>62</v>
          </cell>
          <cell r="H63">
            <v>6</v>
          </cell>
        </row>
        <row r="64">
          <cell r="F64">
            <v>24289</v>
          </cell>
          <cell r="G64">
            <v>63</v>
          </cell>
          <cell r="H64">
            <v>0</v>
          </cell>
        </row>
        <row r="65">
          <cell r="F65">
            <v>24473</v>
          </cell>
          <cell r="G65">
            <v>63</v>
          </cell>
          <cell r="H65">
            <v>6</v>
          </cell>
        </row>
        <row r="66">
          <cell r="F66">
            <v>24654</v>
          </cell>
          <cell r="G66">
            <v>64</v>
          </cell>
          <cell r="H66">
            <v>0</v>
          </cell>
        </row>
        <row r="67">
          <cell r="F67">
            <v>24838</v>
          </cell>
          <cell r="G67">
            <v>64</v>
          </cell>
          <cell r="H67">
            <v>6</v>
          </cell>
        </row>
        <row r="68">
          <cell r="F68">
            <v>25020</v>
          </cell>
          <cell r="G68">
            <v>65</v>
          </cell>
          <cell r="H68">
            <v>0</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und Erläuterungen"/>
      <sheetName val="Gewinn- und Verlustrechnung"/>
      <sheetName val="Anlagenspiegel"/>
      <sheetName val="Ergebnisverteilung"/>
      <sheetName val="Forderungs-(Verb.)spiegel"/>
      <sheetName val="Wirtschaftliche Verhältnisse"/>
      <sheetName val="Steuerberechnung, MWR"/>
      <sheetName val="Druckmakro"/>
      <sheetName val="Anlagenabgänge"/>
      <sheetName val="IFB-Entwicklulng"/>
      <sheetName val="HUE94.XLS"/>
      <sheetName val="KGPWB.XLS"/>
      <sheetName val="KGWBFOR.XLS"/>
      <sheetName val="KGWP.XLS"/>
      <sheetName val="Cash flow"/>
      <sheetName val="Inhaltsverzeichnis"/>
      <sheetName val="Auftragsdurchführu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und Erläuterungen"/>
      <sheetName val="Gewinn- und Verlustrechnung"/>
      <sheetName val="Anlagenspiegel"/>
      <sheetName val="UBU"/>
      <sheetName val="Wirtschaftliche Verhältnisse"/>
      <sheetName val="WirtVerh - Kennzahlen"/>
      <sheetName val="Forderungsspiegel"/>
      <sheetName val="Verbindlichkeitenspiegel"/>
      <sheetName val="Salden"/>
      <sheetName val="Anhang"/>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gebnisüberleitung2000"/>
      <sheetName val="Umbuchungen2000"/>
      <sheetName val="Anlagevermögen neu 1999"/>
      <sheetName val="Anlagevermögen 2000"/>
      <sheetName val="Appartements"/>
      <sheetName val="AVZ 2000"/>
      <sheetName val="Vorräte2000"/>
      <sheetName val="Forderungen"/>
      <sheetName val="Abf, Url RSt 2000"/>
      <sheetName val="Abstimmung VBV-Lambda"/>
      <sheetName val="Finanzamt2000"/>
      <sheetName val="Bruttospanne2000"/>
      <sheetName val="Getränkesteuer2000"/>
      <sheetName val="ARA"/>
      <sheetName val="Verrechnungskonto GmbH 2000"/>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zernbilanz 1.1.1996"/>
    </sheetNames>
    <sheetDataSet>
      <sheetData sheetId="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
      <sheetName val="ZwiSt"/>
      <sheetName val="Evi"/>
      <sheetName val="Evi §27"/>
      <sheetName val="Bew-Res"/>
      <sheetName val="EKaLF"/>
      <sheetName val="VV"/>
      <sheetName val="EKaKV"/>
      <sheetName val="EKaVV"/>
      <sheetName val="so_EK"/>
      <sheetName val="Abzinsung"/>
      <sheetName val="Zuwendungen"/>
      <sheetName val="FA"/>
      <sheetName val="VSt"/>
      <sheetName val="GR"/>
      <sheetName val="WP"/>
      <sheetName val="i-abg"/>
      <sheetName val="agl_Erträge"/>
      <sheetName val="WP Zus"/>
      <sheetName val="Grund"/>
      <sheetName val="Grund2"/>
      <sheetName val="Verzinsung"/>
      <sheetName val="ARA"/>
      <sheetName val="Stichtag"/>
      <sheetName val="MWR"/>
      <sheetName val="Zuwendungen Fr. Hub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
          <cell r="B6">
            <v>3.5000000000000003E-2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und Erläuterungen"/>
      <sheetName val="Gewinn- und Verlustrechnung"/>
      <sheetName val="Anlagenspiegel"/>
      <sheetName val="Zuwendungen"/>
      <sheetName val="Wirtschaftliche Verhältnisse"/>
      <sheetName val="WirtVerh - Kennzahlen"/>
      <sheetName val="Forderungsspiegel"/>
      <sheetName val="Verbindlichkeitenspiegel"/>
      <sheetName val="Salden"/>
      <sheetName val="UBU"/>
      <sheetName val="Anha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4">
          <cell r="D34">
            <v>0</v>
          </cell>
        </row>
      </sheetData>
      <sheetData sheetId="9" refreshError="1"/>
      <sheetData sheetId="1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wendige Unterlagen"/>
      <sheetName val="Datenvorlage Abfertigung"/>
      <sheetName val="DL ABfertigung 2"/>
      <sheetName val="Datenvorlage Jubiläumsgeld"/>
      <sheetName val="DL JUbi2"/>
    </sheetNames>
    <sheetDataSet>
      <sheetData sheetId="0"/>
      <sheetData sheetId="1"/>
      <sheetData sheetId="2">
        <row r="2">
          <cell r="A2">
            <v>1</v>
          </cell>
        </row>
      </sheetData>
      <sheetData sheetId="3" refreshError="1"/>
      <sheetData sheetId="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und Erläuterungen"/>
      <sheetName val="Gewinn- und Verlustrechnung"/>
      <sheetName val="Anlagenspiegel"/>
      <sheetName val="UBU"/>
      <sheetName val="Wirtschaftliche Verhältnisse"/>
      <sheetName val="WirtVerh - Kennzahlen"/>
      <sheetName val="Forderungsspiegel"/>
      <sheetName val="Verbindlichkeitenspiegel"/>
      <sheetName val="Salden"/>
      <sheetName val="Anhang"/>
    </sheetNames>
    <sheetDataSet>
      <sheetData sheetId="0">
        <row r="1">
          <cell r="G1" t="str">
            <v>31.07.2008</v>
          </cell>
        </row>
      </sheetData>
      <sheetData sheetId="1">
        <row r="350">
          <cell r="C350">
            <v>-968547.17</v>
          </cell>
        </row>
      </sheetData>
      <sheetData sheetId="2"/>
      <sheetData sheetId="3" refreshError="1"/>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E"/>
      <sheetName val="Summen"/>
      <sheetName val="Konsbu 96 97"/>
      <sheetName val="TKRAI 97 98"/>
      <sheetName val="TKRAI 97 98 (2)"/>
      <sheetName val="TKRAI 96 97"/>
      <sheetName val="Eigenkap"/>
      <sheetName val="Saldenbilanz"/>
      <sheetName val="Ergebnis"/>
      <sheetName val="KAP KDSAG"/>
      <sheetName val="Saldenliste"/>
      <sheetName val="Tabelle1"/>
      <sheetName val="SALDREP.XLS"/>
      <sheetName val="Bu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s>
    <sheetDataSet>
      <sheetData sheetId="0" refreshError="1">
        <row r="3">
          <cell r="B3" t="str">
            <v>TEST AG</v>
          </cell>
        </row>
        <row r="10">
          <cell r="B10">
            <v>33969</v>
          </cell>
        </row>
        <row r="18">
          <cell r="B18" t="str">
            <v>S</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
      <sheetName val="ZwiSt"/>
      <sheetName val="Evi"/>
      <sheetName val="Evi §27"/>
      <sheetName val="Bew-Res"/>
      <sheetName val="EKaLF"/>
      <sheetName val="EKaKV"/>
      <sheetName val="VV"/>
      <sheetName val="EKaVV"/>
      <sheetName val="EK Wertsteigerung"/>
      <sheetName val="so_EK"/>
      <sheetName val="Abzinsung"/>
      <sheetName val="Zuwendungen"/>
      <sheetName val="Z_Huber"/>
      <sheetName val="FA"/>
      <sheetName val="WP"/>
      <sheetName val="VSt"/>
      <sheetName val="USt-Verprobung"/>
      <sheetName val="Detail WP"/>
      <sheetName val="i-abg_2012"/>
      <sheetName val="i-abg_2011"/>
      <sheetName val="agl_Erträge_2012"/>
      <sheetName val="agl_Erträge"/>
      <sheetName val="WP Zus"/>
      <sheetName val="Grund"/>
      <sheetName val="Grund2"/>
      <sheetName val="Verzinsung"/>
      <sheetName val="ARA"/>
      <sheetName val="Schätzung"/>
      <sheetName val="Stichtag"/>
      <sheetName val="MWR"/>
      <sheetName val="Altersteilzeit"/>
    </sheetNames>
    <sheetDataSet>
      <sheetData sheetId="0"/>
      <sheetData sheetId="1" refreshError="1"/>
      <sheetData sheetId="2" refreshError="1"/>
      <sheetData sheetId="3" refreshError="1"/>
      <sheetData sheetId="4" refreshError="1"/>
      <sheetData sheetId="5">
        <row r="24">
          <cell r="C24">
            <v>-517.38</v>
          </cell>
        </row>
      </sheetData>
      <sheetData sheetId="6" refreshError="1"/>
      <sheetData sheetId="7" refreshError="1"/>
      <sheetData sheetId="8">
        <row r="63">
          <cell r="C63">
            <v>183991.77333333332</v>
          </cell>
        </row>
      </sheetData>
      <sheetData sheetId="9" refreshError="1"/>
      <sheetData sheetId="10" refreshError="1"/>
      <sheetData sheetId="11" refreshError="1"/>
      <sheetData sheetId="12">
        <row r="122">
          <cell r="D122">
            <v>526085.30666666687</v>
          </cell>
        </row>
      </sheetData>
      <sheetData sheetId="13" refreshError="1"/>
      <sheetData sheetId="14" refreshError="1"/>
      <sheetData sheetId="15">
        <row r="181">
          <cell r="Z181">
            <v>69914.467120000045</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2">
          <cell r="B2">
            <v>41274</v>
          </cell>
        </row>
      </sheetData>
      <sheetData sheetId="30" refreshError="1"/>
      <sheetData sheetId="3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Bilanz_2003_Gruppe"/>
      <sheetName val="BA_ Guppe Plan Konsolidierung"/>
      <sheetName val="Bilanz_Gruppe"/>
      <sheetName val="Abgr.Gruppe"/>
      <sheetName val="Banken_PHT_GRUPPE"/>
      <sheetName val="PASS_Banken_PHT_GRUPPE"/>
      <sheetName val="BA_SHT Guppe"/>
      <sheetName val="BA_ Guppe Konsolidierung"/>
      <sheetName val="Konsolidierungsb_2002"/>
      <sheetName val="VERB._UNTERN."/>
      <sheetName val="VERB._UNTERN.VJ"/>
      <sheetName val="Bilanz_SHT"/>
      <sheetName val="Abgr.SHT"/>
      <sheetName val="BA_SHT"/>
      <sheetName val="Banken_SHT"/>
      <sheetName val="Bilanz_PLOG"/>
      <sheetName val="Abgr.PLOG"/>
      <sheetName val="Banken PLOG"/>
      <sheetName val="Bilanz_PHT"/>
      <sheetName val="Abgr.PHT"/>
      <sheetName val="Banken PHT"/>
      <sheetName val="Bilanz_1A"/>
      <sheetName val="Abgr.1A"/>
      <sheetName val="Banken 1 A"/>
      <sheetName val="Bilanz_Schild_BV"/>
      <sheetName val="Abgr.SCHIL_BV"/>
      <sheetName val="Banken_SCHILD_BV"/>
      <sheetName val="Bilanz_Pinguin_Finance"/>
      <sheetName val="Abgr.Pinguin_Finance"/>
      <sheetName val="Banken_Pinguin_Finance"/>
      <sheetName val="UML_Konsol_IST_Abst."/>
      <sheetName val="PHT_GRUPPE_IST_KONS_GESAMT"/>
      <sheetName val="UML_Konsol_Plan_Abst."/>
      <sheetName val="PHT_GRUPPE_Plan_KONS_GESAMT"/>
      <sheetName val="PHT_GRUPPE_IST_PLAN_KONS"/>
      <sheetName val="PHT_GRUPPE_Kons_01_2004"/>
      <sheetName val="PHT_GRUPPE_Kons_02_2004"/>
      <sheetName val="PHT_GRUPPE_Kons_03_2004"/>
      <sheetName val="PHT_GRUPPE_Kons_04_2004"/>
      <sheetName val="PHT_GRUPPE_Kons_05_2004"/>
    </sheetNames>
    <sheetDataSet>
      <sheetData sheetId="0"/>
      <sheetData sheetId="1"/>
      <sheetData sheetId="2"/>
      <sheetData sheetId="3"/>
      <sheetData sheetId="4"/>
      <sheetData sheetId="5"/>
      <sheetData sheetId="6"/>
      <sheetData sheetId="7"/>
      <sheetData sheetId="8"/>
      <sheetData sheetId="9"/>
      <sheetData sheetId="10"/>
      <sheetData sheetId="11">
        <row r="2">
          <cell r="A2" t="str">
            <v>sqlsrv01/PINGUINIUP</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PS Vermögen"/>
      <sheetName val="Peter Spak"/>
      <sheetName val="Hink"/>
      <sheetName val="MatMar SE"/>
      <sheetName val="HPS Beteiligung"/>
      <sheetName val="HPS Food"/>
      <sheetName val="HPS Privatstiftung"/>
      <sheetName val=" HPS Holding"/>
    </sheetNames>
    <sheetDataSet>
      <sheetData sheetId="0" refreshError="1"/>
      <sheetData sheetId="1" refreshError="1"/>
      <sheetData sheetId="2" refreshError="1"/>
      <sheetData sheetId="3" refreshError="1"/>
      <sheetData sheetId="4" refreshError="1"/>
      <sheetData sheetId="5" refreshError="1"/>
      <sheetData sheetId="6" refreshError="1">
        <row r="4">
          <cell r="B4">
            <v>3.5000000000000003E-2</v>
          </cell>
        </row>
      </sheetData>
      <sheetData sheetId="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u"/>
      <sheetName val="EWB_PWB"/>
      <sheetName val="RS_o_VERS"/>
      <sheetName val="JK_o_VERS"/>
      <sheetName val="VS_o_VERS"/>
      <sheetName val="IS_o_VERS"/>
      <sheetName val="EL_o_VERS"/>
      <sheetName val="MMG_o_VERS"/>
      <sheetName val="EMG_o_VERS"/>
      <sheetName val="HO_o_VERS"/>
      <sheetName val="Schadensfälle"/>
      <sheetName val="Original_Schadensf"/>
      <sheetName val="Raten_2006"/>
      <sheetName val="Vers_Überschreitungen"/>
      <sheetName val="Coface_2006"/>
      <sheetName val="OP_2006"/>
      <sheetName val="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denbilanz"/>
      <sheetName val="Saldenliste"/>
      <sheetName val="UB_LIST"/>
      <sheetName val="BuMa"/>
      <sheetName val="SALDREP.XLS"/>
    </sheetNames>
    <sheetDataSet>
      <sheetData sheetId="0" refreshError="1"/>
      <sheetData sheetId="1" refreshError="1"/>
      <sheetData sheetId="2" refreshError="1"/>
      <sheetData sheetId="3" refreshError="1"/>
      <sheetData sheetId="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Plan 2002"/>
      <sheetName val="Plan G &amp; V  2002 "/>
      <sheetName val="Pinguin BudgetMIS"/>
      <sheetName val="Bilanz 2001"/>
      <sheetName val="G &amp; V  2001"/>
      <sheetName val="Plan_Ist_G &amp; V  2001"/>
      <sheetName val="Pinguin  HT Grupp BU 2001"/>
      <sheetName val="Finanzlage Pinguin 97_2001"/>
      <sheetName val="Ertragslage Pinguin 97_2001"/>
      <sheetName val="Vermögensstruktur"/>
      <sheetName val="Ertragslage"/>
      <sheetName val="Cash_Flow"/>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und Erläuterungen"/>
      <sheetName val="Gewinn- und Verlustrechnung"/>
      <sheetName val="Anlagenspiegel"/>
      <sheetName val="Zuwendungen"/>
      <sheetName val="Wirtschaftliche Verhältnisse"/>
      <sheetName val="WirtVerh - Kennzahlen"/>
      <sheetName val="Forderungsspiegel"/>
      <sheetName val="Verbindlichkeitenspiegel"/>
      <sheetName val="Salden"/>
      <sheetName val="UBU"/>
      <sheetName val="Anhang"/>
    </sheetNames>
    <sheetDataSet>
      <sheetData sheetId="0" refreshError="1"/>
      <sheetData sheetId="1"/>
      <sheetData sheetId="2"/>
      <sheetData sheetId="3" refreshError="1"/>
      <sheetData sheetId="4"/>
      <sheetData sheetId="5"/>
      <sheetData sheetId="6"/>
      <sheetData sheetId="7"/>
      <sheetData sheetId="8"/>
      <sheetData sheetId="9" refreshError="1"/>
      <sheetData sheetId="1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und Erläuterungen"/>
      <sheetName val="Gewinn- und Verlustrechnung"/>
      <sheetName val="Anlagenspiegel"/>
      <sheetName val="Wirtschaftliche Verhältnisse"/>
      <sheetName val="WirtVerh - Kennzahlen"/>
      <sheetName val="Forderungsspiegel"/>
      <sheetName val="Verbindlichkeitenspiegel"/>
      <sheetName val="Salden"/>
      <sheetName val="UBU"/>
      <sheetName val="Anhang"/>
    </sheetNames>
    <sheetDataSet>
      <sheetData sheetId="0"/>
      <sheetData sheetId="1"/>
      <sheetData sheetId="2" refreshError="1"/>
      <sheetData sheetId="3">
        <row r="21">
          <cell r="B21">
            <v>0</v>
          </cell>
        </row>
        <row r="22">
          <cell r="B22">
            <v>166</v>
          </cell>
        </row>
        <row r="37">
          <cell r="B37">
            <v>-3242</v>
          </cell>
        </row>
        <row r="54">
          <cell r="B54">
            <v>0</v>
          </cell>
        </row>
        <row r="67">
          <cell r="B67">
            <v>132</v>
          </cell>
        </row>
        <row r="69">
          <cell r="B69">
            <v>3939</v>
          </cell>
        </row>
        <row r="70">
          <cell r="B70">
            <v>697</v>
          </cell>
        </row>
        <row r="97">
          <cell r="B97">
            <v>-1286</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sheetName val="GuV"/>
      <sheetName val="Anlagenspiegel"/>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rtschaftliche Verhältnisse"/>
      <sheetName val="Erläuterungen Bilanz"/>
      <sheetName val="Überleitung"/>
      <sheetName val="Erläuterungen GuV"/>
      <sheetName val="Bilanz und Erläuterungen"/>
      <sheetName val="Anhang GuV"/>
      <sheetName val="Inhaltsverzeichnis"/>
      <sheetName val="Anlagenspiegel"/>
      <sheetName val="Modul1"/>
    </sheetNames>
    <sheetDataSet>
      <sheetData sheetId="0" refreshError="1"/>
      <sheetData sheetId="1" refreshError="1"/>
      <sheetData sheetId="2" refreshError="1"/>
      <sheetData sheetId="3">
        <row r="447">
          <cell r="E447">
            <v>1999</v>
          </cell>
        </row>
      </sheetData>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BU "/>
      <sheetName val="Ergebnisüberl"/>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und Erläuterungen"/>
      <sheetName val="Gewinn- und Verlustrechnung"/>
      <sheetName val="Anlagenspiegel"/>
      <sheetName val="Wirtschaftliche Verhältnisse"/>
      <sheetName val="WirtVerh - Kennzahlen"/>
      <sheetName val="Forderungsspiegel"/>
      <sheetName val="Verbindlichkeitenspiegel"/>
      <sheetName val="Salden"/>
      <sheetName val="UBU"/>
      <sheetName val="Anhang"/>
    </sheetNames>
    <sheetDataSet>
      <sheetData sheetId="0"/>
      <sheetData sheetId="1">
        <row r="2">
          <cell r="C2" t="str">
            <v>2003</v>
          </cell>
          <cell r="D2" t="str">
            <v>2002</v>
          </cell>
        </row>
        <row r="407">
          <cell r="C407">
            <v>0</v>
          </cell>
        </row>
      </sheetData>
      <sheetData sheetId="2">
        <row r="11">
          <cell r="M11">
            <v>0</v>
          </cell>
        </row>
      </sheetData>
      <sheetData sheetId="3"/>
      <sheetData sheetId="4"/>
      <sheetData sheetId="5"/>
      <sheetData sheetId="6"/>
      <sheetData sheetId="7">
        <row r="2">
          <cell r="D2">
            <v>0</v>
          </cell>
        </row>
        <row r="3">
          <cell r="D3">
            <v>0</v>
          </cell>
        </row>
        <row r="4">
          <cell r="D4">
            <v>0</v>
          </cell>
        </row>
        <row r="5">
          <cell r="D5">
            <v>0</v>
          </cell>
        </row>
        <row r="6">
          <cell r="D6">
            <v>0</v>
          </cell>
        </row>
        <row r="7">
          <cell r="D7">
            <v>0</v>
          </cell>
        </row>
        <row r="8">
          <cell r="D8">
            <v>0</v>
          </cell>
        </row>
        <row r="9">
          <cell r="D9">
            <v>0</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0">
          <cell r="D20">
            <v>0</v>
          </cell>
        </row>
        <row r="21">
          <cell r="D21">
            <v>0</v>
          </cell>
        </row>
        <row r="22">
          <cell r="D22">
            <v>0</v>
          </cell>
        </row>
        <row r="23">
          <cell r="D23">
            <v>0</v>
          </cell>
        </row>
        <row r="24">
          <cell r="D24">
            <v>0</v>
          </cell>
        </row>
        <row r="25">
          <cell r="D25">
            <v>0</v>
          </cell>
        </row>
        <row r="28">
          <cell r="D28">
            <v>0</v>
          </cell>
        </row>
        <row r="29">
          <cell r="D29">
            <v>0</v>
          </cell>
        </row>
        <row r="30">
          <cell r="D30">
            <v>0</v>
          </cell>
        </row>
        <row r="31">
          <cell r="D31">
            <v>0</v>
          </cell>
        </row>
        <row r="33">
          <cell r="D33">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405">
          <cell r="B405">
            <v>0</v>
          </cell>
        </row>
      </sheetData>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sheetName val="MWR Gebäude 2019"/>
      <sheetName val="MWR Gebäude 2018"/>
      <sheetName val="Geldbeschaffungskosten "/>
      <sheetName val="BWR"/>
      <sheetName val="Tabelle2"/>
      <sheetName val="Tabelle3"/>
    </sheetNames>
    <sheetDataSet>
      <sheetData sheetId="0">
        <row r="1">
          <cell r="A1" t="str">
            <v>31. August 2008</v>
          </cell>
          <cell r="E1" t="str">
            <v>31. Dezember 2004</v>
          </cell>
        </row>
        <row r="21">
          <cell r="H21">
            <v>0</v>
          </cell>
        </row>
        <row r="104">
          <cell r="H104">
            <v>0</v>
          </cell>
        </row>
        <row r="105">
          <cell r="H105">
            <v>0</v>
          </cell>
        </row>
        <row r="106">
          <cell r="H106">
            <v>0</v>
          </cell>
        </row>
        <row r="107">
          <cell r="H107">
            <v>0</v>
          </cell>
        </row>
        <row r="108">
          <cell r="H108">
            <v>0</v>
          </cell>
        </row>
        <row r="109">
          <cell r="H109">
            <v>0</v>
          </cell>
        </row>
        <row r="122">
          <cell r="H122">
            <v>0</v>
          </cell>
        </row>
        <row r="123">
          <cell r="H123">
            <v>0</v>
          </cell>
        </row>
        <row r="124">
          <cell r="H124">
            <v>0</v>
          </cell>
        </row>
        <row r="125">
          <cell r="H125">
            <v>0</v>
          </cell>
        </row>
        <row r="126">
          <cell r="H126">
            <v>0</v>
          </cell>
        </row>
        <row r="127">
          <cell r="H127">
            <v>0</v>
          </cell>
        </row>
        <row r="133">
          <cell r="H133">
            <v>0</v>
          </cell>
        </row>
        <row r="134">
          <cell r="H134">
            <v>0</v>
          </cell>
        </row>
        <row r="140">
          <cell r="H140">
            <v>0</v>
          </cell>
        </row>
        <row r="141">
          <cell r="H141">
            <v>0</v>
          </cell>
        </row>
        <row r="142">
          <cell r="H142">
            <v>0</v>
          </cell>
        </row>
        <row r="143">
          <cell r="H143">
            <v>0</v>
          </cell>
        </row>
        <row r="144">
          <cell r="H144">
            <v>0</v>
          </cell>
        </row>
        <row r="145">
          <cell r="H145">
            <v>0</v>
          </cell>
        </row>
        <row r="158">
          <cell r="H158">
            <v>0</v>
          </cell>
        </row>
        <row r="159">
          <cell r="H159">
            <v>0</v>
          </cell>
        </row>
        <row r="160">
          <cell r="H160">
            <v>0</v>
          </cell>
        </row>
        <row r="161">
          <cell r="H161">
            <v>0</v>
          </cell>
        </row>
        <row r="162">
          <cell r="H162">
            <v>0</v>
          </cell>
        </row>
        <row r="163">
          <cell r="H163">
            <v>0</v>
          </cell>
        </row>
        <row r="301">
          <cell r="H301">
            <v>0</v>
          </cell>
        </row>
        <row r="302">
          <cell r="H302">
            <v>0</v>
          </cell>
        </row>
        <row r="304">
          <cell r="E304">
            <v>0</v>
          </cell>
        </row>
        <row r="305">
          <cell r="E305">
            <v>0</v>
          </cell>
        </row>
        <row r="311">
          <cell r="H311">
            <v>0</v>
          </cell>
        </row>
        <row r="312">
          <cell r="H312">
            <v>0</v>
          </cell>
        </row>
        <row r="313">
          <cell r="H313">
            <v>0</v>
          </cell>
        </row>
        <row r="314">
          <cell r="H314">
            <v>0</v>
          </cell>
        </row>
        <row r="315">
          <cell r="H315">
            <v>0</v>
          </cell>
        </row>
        <row r="316">
          <cell r="H316">
            <v>0</v>
          </cell>
        </row>
        <row r="317">
          <cell r="H317">
            <v>0</v>
          </cell>
        </row>
        <row r="318">
          <cell r="H318">
            <v>0</v>
          </cell>
        </row>
        <row r="353">
          <cell r="H353">
            <v>0</v>
          </cell>
        </row>
        <row r="354">
          <cell r="H354">
            <v>0</v>
          </cell>
        </row>
        <row r="355">
          <cell r="H355">
            <v>0</v>
          </cell>
        </row>
        <row r="356">
          <cell r="H356">
            <v>0</v>
          </cell>
        </row>
        <row r="357">
          <cell r="H357">
            <v>0</v>
          </cell>
        </row>
        <row r="358">
          <cell r="H358">
            <v>0</v>
          </cell>
        </row>
        <row r="359">
          <cell r="H359">
            <v>0</v>
          </cell>
        </row>
        <row r="360">
          <cell r="H360">
            <v>0</v>
          </cell>
        </row>
        <row r="371">
          <cell r="H371">
            <v>0</v>
          </cell>
        </row>
        <row r="372">
          <cell r="H372">
            <v>0</v>
          </cell>
        </row>
        <row r="373">
          <cell r="H373">
            <v>0</v>
          </cell>
        </row>
        <row r="374">
          <cell r="H374">
            <v>0</v>
          </cell>
        </row>
        <row r="375">
          <cell r="H375">
            <v>0</v>
          </cell>
        </row>
        <row r="376">
          <cell r="H376">
            <v>0</v>
          </cell>
        </row>
        <row r="377">
          <cell r="H377">
            <v>0</v>
          </cell>
        </row>
        <row r="378">
          <cell r="H378">
            <v>0</v>
          </cell>
        </row>
        <row r="389">
          <cell r="H389">
            <v>0</v>
          </cell>
        </row>
        <row r="390">
          <cell r="H390">
            <v>0</v>
          </cell>
        </row>
        <row r="391">
          <cell r="H391">
            <v>0</v>
          </cell>
        </row>
        <row r="392">
          <cell r="H392">
            <v>0</v>
          </cell>
        </row>
        <row r="393">
          <cell r="H393">
            <v>0</v>
          </cell>
        </row>
        <row r="394">
          <cell r="H394">
            <v>0</v>
          </cell>
        </row>
        <row r="395">
          <cell r="H395">
            <v>0</v>
          </cell>
        </row>
        <row r="396">
          <cell r="H396">
            <v>0</v>
          </cell>
        </row>
        <row r="442">
          <cell r="H442">
            <v>0</v>
          </cell>
        </row>
        <row r="544">
          <cell r="H544">
            <v>0</v>
          </cell>
        </row>
        <row r="545">
          <cell r="H545">
            <v>0</v>
          </cell>
        </row>
        <row r="551">
          <cell r="H551">
            <v>0</v>
          </cell>
        </row>
        <row r="552">
          <cell r="H552">
            <v>0</v>
          </cell>
        </row>
        <row r="553">
          <cell r="H553">
            <v>0</v>
          </cell>
        </row>
        <row r="554">
          <cell r="H554">
            <v>0</v>
          </cell>
        </row>
        <row r="555">
          <cell r="H555">
            <v>0</v>
          </cell>
        </row>
        <row r="556">
          <cell r="H556">
            <v>0</v>
          </cell>
        </row>
        <row r="557">
          <cell r="H557">
            <v>0</v>
          </cell>
        </row>
        <row r="558">
          <cell r="H558">
            <v>0</v>
          </cell>
        </row>
        <row r="592">
          <cell r="H592">
            <v>0</v>
          </cell>
        </row>
        <row r="593">
          <cell r="H593">
            <v>0</v>
          </cell>
        </row>
        <row r="599">
          <cell r="H599">
            <v>0</v>
          </cell>
        </row>
        <row r="600">
          <cell r="H600">
            <v>0</v>
          </cell>
        </row>
        <row r="601">
          <cell r="H601">
            <v>0</v>
          </cell>
        </row>
        <row r="602">
          <cell r="H602">
            <v>0</v>
          </cell>
        </row>
        <row r="603">
          <cell r="H603">
            <v>0</v>
          </cell>
        </row>
        <row r="604">
          <cell r="H604">
            <v>0</v>
          </cell>
        </row>
        <row r="605">
          <cell r="H605">
            <v>0</v>
          </cell>
        </row>
        <row r="606">
          <cell r="H606">
            <v>0</v>
          </cell>
        </row>
        <row r="647">
          <cell r="H647">
            <v>0</v>
          </cell>
        </row>
        <row r="648">
          <cell r="H648">
            <v>0</v>
          </cell>
        </row>
        <row r="649">
          <cell r="H649">
            <v>0</v>
          </cell>
        </row>
        <row r="650">
          <cell r="H650">
            <v>0</v>
          </cell>
        </row>
        <row r="651">
          <cell r="H651">
            <v>0</v>
          </cell>
        </row>
        <row r="652">
          <cell r="H652">
            <v>0</v>
          </cell>
        </row>
        <row r="653">
          <cell r="H653">
            <v>0</v>
          </cell>
        </row>
        <row r="654">
          <cell r="H654">
            <v>0</v>
          </cell>
        </row>
        <row r="688">
          <cell r="H688">
            <v>0</v>
          </cell>
        </row>
        <row r="689">
          <cell r="H689">
            <v>0</v>
          </cell>
        </row>
        <row r="695">
          <cell r="H695">
            <v>0</v>
          </cell>
        </row>
        <row r="696">
          <cell r="H696">
            <v>0</v>
          </cell>
        </row>
        <row r="697">
          <cell r="H697">
            <v>0</v>
          </cell>
        </row>
        <row r="698">
          <cell r="H698">
            <v>0</v>
          </cell>
        </row>
        <row r="699">
          <cell r="H699">
            <v>0</v>
          </cell>
        </row>
        <row r="700">
          <cell r="H700">
            <v>0</v>
          </cell>
        </row>
        <row r="701">
          <cell r="H701">
            <v>0</v>
          </cell>
        </row>
        <row r="702">
          <cell r="H702">
            <v>0</v>
          </cell>
        </row>
        <row r="742">
          <cell r="H742">
            <v>0</v>
          </cell>
        </row>
        <row r="743">
          <cell r="H743">
            <v>0</v>
          </cell>
        </row>
        <row r="744">
          <cell r="H744">
            <v>0</v>
          </cell>
        </row>
        <row r="745">
          <cell r="H745">
            <v>0</v>
          </cell>
        </row>
        <row r="746">
          <cell r="H746">
            <v>0</v>
          </cell>
        </row>
        <row r="747">
          <cell r="H747">
            <v>0</v>
          </cell>
        </row>
        <row r="748">
          <cell r="H748">
            <v>0</v>
          </cell>
        </row>
        <row r="749">
          <cell r="H749">
            <v>0</v>
          </cell>
        </row>
        <row r="793">
          <cell r="H793">
            <v>0</v>
          </cell>
        </row>
        <row r="794">
          <cell r="H794">
            <v>0</v>
          </cell>
        </row>
        <row r="800">
          <cell r="H800">
            <v>0</v>
          </cell>
        </row>
        <row r="801">
          <cell r="H801">
            <v>0</v>
          </cell>
        </row>
        <row r="802">
          <cell r="H802">
            <v>0</v>
          </cell>
        </row>
        <row r="803">
          <cell r="H803">
            <v>0</v>
          </cell>
        </row>
        <row r="804">
          <cell r="H804">
            <v>0</v>
          </cell>
        </row>
        <row r="805">
          <cell r="H805">
            <v>0</v>
          </cell>
        </row>
        <row r="806">
          <cell r="H806">
            <v>0</v>
          </cell>
        </row>
        <row r="807">
          <cell r="H807">
            <v>0</v>
          </cell>
        </row>
        <row r="842">
          <cell r="H842">
            <v>0</v>
          </cell>
        </row>
        <row r="843">
          <cell r="H843">
            <v>0</v>
          </cell>
        </row>
        <row r="849">
          <cell r="H849">
            <v>0</v>
          </cell>
        </row>
        <row r="850">
          <cell r="H850">
            <v>0</v>
          </cell>
        </row>
        <row r="851">
          <cell r="H851">
            <v>0</v>
          </cell>
        </row>
        <row r="852">
          <cell r="H852">
            <v>0</v>
          </cell>
        </row>
        <row r="853">
          <cell r="H853">
            <v>0</v>
          </cell>
        </row>
        <row r="854">
          <cell r="H854">
            <v>0</v>
          </cell>
        </row>
        <row r="855">
          <cell r="H855">
            <v>0</v>
          </cell>
        </row>
        <row r="856">
          <cell r="H856">
            <v>0</v>
          </cell>
        </row>
        <row r="869">
          <cell r="H869">
            <v>0</v>
          </cell>
        </row>
        <row r="871">
          <cell r="H871">
            <v>0</v>
          </cell>
        </row>
        <row r="894">
          <cell r="G894">
            <v>0</v>
          </cell>
          <cell r="H894">
            <v>0</v>
          </cell>
        </row>
        <row r="919">
          <cell r="G919">
            <v>0</v>
          </cell>
          <cell r="H919">
            <v>0</v>
          </cell>
        </row>
        <row r="948">
          <cell r="G948">
            <v>0</v>
          </cell>
          <cell r="H948">
            <v>0</v>
          </cell>
        </row>
        <row r="980">
          <cell r="G980">
            <v>0</v>
          </cell>
          <cell r="H980">
            <v>0</v>
          </cell>
        </row>
        <row r="1010">
          <cell r="G1010">
            <v>0</v>
          </cell>
          <cell r="H1010">
            <v>0</v>
          </cell>
        </row>
        <row r="1052">
          <cell r="G1052">
            <v>0</v>
          </cell>
          <cell r="H1052">
            <v>0</v>
          </cell>
        </row>
        <row r="1053">
          <cell r="G1053">
            <v>0</v>
          </cell>
          <cell r="H1053">
            <v>0</v>
          </cell>
        </row>
        <row r="1075">
          <cell r="G1075">
            <v>0</v>
          </cell>
          <cell r="H1075">
            <v>0</v>
          </cell>
        </row>
        <row r="1076">
          <cell r="G1076">
            <v>0</v>
          </cell>
          <cell r="H1076">
            <v>0</v>
          </cell>
        </row>
        <row r="1077">
          <cell r="G1077">
            <v>0</v>
          </cell>
          <cell r="H1077">
            <v>0</v>
          </cell>
        </row>
        <row r="1078">
          <cell r="G1078">
            <v>0</v>
          </cell>
          <cell r="H1078">
            <v>0</v>
          </cell>
        </row>
        <row r="1079">
          <cell r="G1079">
            <v>0</v>
          </cell>
          <cell r="H1079">
            <v>0</v>
          </cell>
        </row>
        <row r="1080">
          <cell r="G1080">
            <v>0</v>
          </cell>
          <cell r="H1080">
            <v>0</v>
          </cell>
        </row>
        <row r="1115">
          <cell r="G1115">
            <v>0</v>
          </cell>
          <cell r="H1115">
            <v>0</v>
          </cell>
        </row>
        <row r="1116">
          <cell r="G1116">
            <v>0</v>
          </cell>
          <cell r="H1116">
            <v>0</v>
          </cell>
        </row>
        <row r="1117">
          <cell r="G1117">
            <v>0</v>
          </cell>
          <cell r="H1117">
            <v>0</v>
          </cell>
        </row>
        <row r="1118">
          <cell r="G1118">
            <v>0</v>
          </cell>
          <cell r="H1118">
            <v>0</v>
          </cell>
        </row>
        <row r="1119">
          <cell r="G1119">
            <v>0</v>
          </cell>
          <cell r="H1119">
            <v>0</v>
          </cell>
        </row>
        <row r="1120">
          <cell r="G1120">
            <v>0</v>
          </cell>
          <cell r="H1120">
            <v>0</v>
          </cell>
        </row>
        <row r="1186">
          <cell r="H1186">
            <v>0</v>
          </cell>
        </row>
        <row r="1187">
          <cell r="H1187">
            <v>0</v>
          </cell>
        </row>
        <row r="1294">
          <cell r="H1294">
            <v>0</v>
          </cell>
        </row>
        <row r="1295">
          <cell r="H1295">
            <v>0</v>
          </cell>
        </row>
        <row r="1360">
          <cell r="H1360">
            <v>0</v>
          </cell>
        </row>
        <row r="1361">
          <cell r="H1361">
            <v>0</v>
          </cell>
        </row>
        <row r="1373">
          <cell r="H1373">
            <v>0</v>
          </cell>
        </row>
        <row r="1374">
          <cell r="H1374">
            <v>0</v>
          </cell>
        </row>
        <row r="1385">
          <cell r="H1385">
            <v>0</v>
          </cell>
        </row>
        <row r="1386">
          <cell r="H1386">
            <v>0</v>
          </cell>
        </row>
        <row r="1397">
          <cell r="H1397">
            <v>0</v>
          </cell>
        </row>
        <row r="1398">
          <cell r="H1398">
            <v>0</v>
          </cell>
        </row>
        <row r="1422">
          <cell r="H1422">
            <v>0</v>
          </cell>
        </row>
        <row r="1423">
          <cell r="H1423">
            <v>0</v>
          </cell>
        </row>
        <row r="1425">
          <cell r="H1425">
            <v>0</v>
          </cell>
        </row>
        <row r="1426">
          <cell r="H1426">
            <v>0</v>
          </cell>
        </row>
        <row r="1445">
          <cell r="C1445">
            <v>0</v>
          </cell>
          <cell r="H1445">
            <v>0</v>
          </cell>
        </row>
        <row r="1486">
          <cell r="C1486">
            <v>0</v>
          </cell>
          <cell r="H1486">
            <v>0</v>
          </cell>
        </row>
        <row r="1504">
          <cell r="H1504">
            <v>0</v>
          </cell>
        </row>
        <row r="1505">
          <cell r="H1505">
            <v>0</v>
          </cell>
        </row>
        <row r="1777">
          <cell r="G1777">
            <v>0</v>
          </cell>
        </row>
        <row r="1850">
          <cell r="H1850">
            <v>0</v>
          </cell>
        </row>
        <row r="1851">
          <cell r="H1851">
            <v>0</v>
          </cell>
        </row>
        <row r="2043">
          <cell r="G2043">
            <v>0</v>
          </cell>
        </row>
        <row r="2044">
          <cell r="G2044">
            <v>0</v>
          </cell>
        </row>
        <row r="2045">
          <cell r="G2045">
            <v>0</v>
          </cell>
        </row>
        <row r="2046">
          <cell r="G2046">
            <v>0</v>
          </cell>
        </row>
        <row r="2047">
          <cell r="G2047">
            <v>0</v>
          </cell>
        </row>
        <row r="2048">
          <cell r="G2048">
            <v>0</v>
          </cell>
        </row>
        <row r="2049">
          <cell r="G2049">
            <v>0</v>
          </cell>
        </row>
        <row r="2050">
          <cell r="G2050">
            <v>0</v>
          </cell>
        </row>
        <row r="2051">
          <cell r="G2051">
            <v>0</v>
          </cell>
        </row>
        <row r="2083">
          <cell r="G2083">
            <v>0</v>
          </cell>
        </row>
        <row r="2084">
          <cell r="G2084">
            <v>0</v>
          </cell>
        </row>
        <row r="2085">
          <cell r="G2085">
            <v>0</v>
          </cell>
        </row>
        <row r="2086">
          <cell r="G2086">
            <v>0</v>
          </cell>
        </row>
        <row r="2087">
          <cell r="G2087">
            <v>0</v>
          </cell>
        </row>
        <row r="2088">
          <cell r="G2088">
            <v>0</v>
          </cell>
        </row>
        <row r="2089">
          <cell r="G2089">
            <v>0</v>
          </cell>
        </row>
        <row r="2090">
          <cell r="G2090">
            <v>0</v>
          </cell>
        </row>
        <row r="2091">
          <cell r="G2091">
            <v>0</v>
          </cell>
        </row>
        <row r="2118">
          <cell r="H2118">
            <v>0</v>
          </cell>
          <cell r="K2118">
            <v>0</v>
          </cell>
        </row>
        <row r="2119">
          <cell r="H2119">
            <v>0</v>
          </cell>
          <cell r="K2119">
            <v>0</v>
          </cell>
        </row>
        <row r="2156">
          <cell r="G2156">
            <v>0</v>
          </cell>
        </row>
        <row r="2157">
          <cell r="G2157">
            <v>0</v>
          </cell>
        </row>
        <row r="2158">
          <cell r="G2158">
            <v>0</v>
          </cell>
        </row>
        <row r="2159">
          <cell r="G2159">
            <v>0</v>
          </cell>
        </row>
        <row r="2160">
          <cell r="G2160">
            <v>0</v>
          </cell>
        </row>
        <row r="2161">
          <cell r="G2161">
            <v>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fag.at/fixkostenzuschuss.html" TargetMode="External"/><Relationship Id="rId2" Type="http://schemas.openxmlformats.org/officeDocument/2006/relationships/hyperlink" Target="https://www.cofag.at/fixkostenzuschuss.html" TargetMode="External"/><Relationship Id="rId1" Type="http://schemas.openxmlformats.org/officeDocument/2006/relationships/hyperlink" Target="https://www.fixkostenzuschuss.at/wp-content/uploads/2021/06/VO-uber-die-Gewahrung-eines-Verlustersatzes-Fassung-vom-11.06.2021.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fixkostenzuschuss.at/wp-content/uploads/2021/10/FAQs-FKZ800k_061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7F460-9F95-4613-B9CD-928D7510F78F}">
  <sheetPr>
    <pageSetUpPr fitToPage="1"/>
  </sheetPr>
  <dimension ref="A1:L64"/>
  <sheetViews>
    <sheetView tabSelected="1" zoomScale="85" zoomScaleNormal="85" workbookViewId="0">
      <selection activeCell="D29" sqref="D29:F29"/>
    </sheetView>
  </sheetViews>
  <sheetFormatPr baseColWidth="10" defaultColWidth="9.140625" defaultRowHeight="15" outlineLevelRow="1"/>
  <cols>
    <col min="1" max="1" width="3.28515625" style="25" customWidth="1"/>
    <col min="2" max="2" width="3.28515625" style="13" hidden="1" customWidth="1"/>
    <col min="3" max="3" width="16.5703125" style="13" customWidth="1"/>
    <col min="4" max="4" width="54.85546875" style="24" customWidth="1"/>
    <col min="5" max="5" width="32.85546875" style="24" customWidth="1"/>
    <col min="6" max="6" width="33" style="24" customWidth="1"/>
    <col min="7" max="7" width="45.28515625" style="24" customWidth="1"/>
    <col min="8" max="8" width="4" style="24" customWidth="1"/>
    <col min="9" max="9" width="137.7109375" style="24" customWidth="1"/>
    <col min="10" max="12" width="9.140625" style="24"/>
  </cols>
  <sheetData>
    <row r="1" spans="1:12">
      <c r="A1" s="221" t="s">
        <v>273</v>
      </c>
      <c r="B1" s="222"/>
      <c r="C1" s="222"/>
      <c r="D1" s="222"/>
      <c r="E1" s="222"/>
      <c r="F1" s="222"/>
      <c r="G1" s="222"/>
      <c r="H1" s="222"/>
      <c r="I1" s="222"/>
    </row>
    <row r="2" spans="1:12" ht="15.75" thickBot="1">
      <c r="A2" s="25">
        <v>1</v>
      </c>
      <c r="D2" s="223" t="s">
        <v>47</v>
      </c>
      <c r="E2" s="223"/>
      <c r="F2" s="223"/>
      <c r="G2" s="223"/>
    </row>
    <row r="3" spans="1:12" ht="15.75" thickBot="1">
      <c r="A3" s="25">
        <v>1</v>
      </c>
      <c r="D3" s="224" t="s">
        <v>262</v>
      </c>
      <c r="E3" s="225"/>
      <c r="F3" s="225"/>
      <c r="G3" s="226"/>
      <c r="I3" s="26" t="s">
        <v>8</v>
      </c>
      <c r="J3" s="26"/>
      <c r="K3" s="26"/>
      <c r="L3" s="26"/>
    </row>
    <row r="4" spans="1:12" ht="15.75" thickBot="1">
      <c r="A4" s="25">
        <v>1</v>
      </c>
      <c r="D4" s="227" t="s">
        <v>156</v>
      </c>
      <c r="E4" s="228"/>
      <c r="F4" s="228"/>
      <c r="G4" s="229"/>
      <c r="I4" s="27" t="s">
        <v>12</v>
      </c>
    </row>
    <row r="5" spans="1:12">
      <c r="A5" s="25">
        <v>1</v>
      </c>
      <c r="D5" s="28" t="s">
        <v>0</v>
      </c>
      <c r="E5" s="230"/>
      <c r="F5" s="230"/>
      <c r="G5" s="231"/>
      <c r="I5" s="29"/>
    </row>
    <row r="6" spans="1:12">
      <c r="A6" s="25">
        <v>1</v>
      </c>
      <c r="D6" s="28" t="s">
        <v>1</v>
      </c>
      <c r="E6" s="232"/>
      <c r="F6" s="232"/>
      <c r="G6" s="233"/>
      <c r="I6" s="29"/>
    </row>
    <row r="7" spans="1:12">
      <c r="A7" s="25">
        <v>1</v>
      </c>
      <c r="D7" s="28" t="s">
        <v>2</v>
      </c>
      <c r="E7" s="232"/>
      <c r="F7" s="232"/>
      <c r="G7" s="233"/>
      <c r="I7" s="29"/>
    </row>
    <row r="8" spans="1:12">
      <c r="A8" s="25">
        <v>1</v>
      </c>
      <c r="D8" s="28" t="s">
        <v>3</v>
      </c>
      <c r="E8" s="232"/>
      <c r="F8" s="232"/>
      <c r="G8" s="233"/>
      <c r="I8" s="29"/>
    </row>
    <row r="9" spans="1:12">
      <c r="A9" s="25">
        <v>1</v>
      </c>
      <c r="D9" s="28" t="s">
        <v>4</v>
      </c>
      <c r="E9" s="232"/>
      <c r="F9" s="232"/>
      <c r="G9" s="233"/>
      <c r="I9" s="29"/>
    </row>
    <row r="10" spans="1:12">
      <c r="A10" s="25">
        <v>1</v>
      </c>
      <c r="D10" s="28" t="s">
        <v>6</v>
      </c>
      <c r="E10" s="232"/>
      <c r="F10" s="232"/>
      <c r="G10" s="233"/>
      <c r="I10" s="29"/>
    </row>
    <row r="11" spans="1:12">
      <c r="A11" s="25">
        <v>1</v>
      </c>
      <c r="D11" s="28" t="s">
        <v>7</v>
      </c>
      <c r="E11" s="232"/>
      <c r="F11" s="232"/>
      <c r="G11" s="233"/>
      <c r="I11" s="29"/>
    </row>
    <row r="12" spans="1:12">
      <c r="A12" s="212">
        <v>1</v>
      </c>
      <c r="D12" s="213" t="s">
        <v>5</v>
      </c>
      <c r="E12" s="215"/>
      <c r="F12" s="216"/>
      <c r="G12" s="217"/>
      <c r="I12" s="29"/>
    </row>
    <row r="13" spans="1:12" ht="15.75" thickBot="1">
      <c r="A13" s="212"/>
      <c r="D13" s="214"/>
      <c r="E13" s="218"/>
      <c r="F13" s="219"/>
      <c r="G13" s="220"/>
      <c r="I13" s="29"/>
    </row>
    <row r="15" spans="1:12" ht="15.75" thickBot="1"/>
    <row r="16" spans="1:12" ht="15.75" thickBot="1">
      <c r="A16" s="34">
        <v>3</v>
      </c>
      <c r="C16" s="35" t="s">
        <v>48</v>
      </c>
      <c r="D16" s="227" t="s">
        <v>9</v>
      </c>
      <c r="E16" s="228"/>
      <c r="F16" s="229"/>
      <c r="G16" s="36" t="s">
        <v>138</v>
      </c>
      <c r="I16" s="27" t="s">
        <v>8</v>
      </c>
    </row>
    <row r="17" spans="1:9">
      <c r="A17" s="34">
        <v>3</v>
      </c>
      <c r="C17" s="15" t="s">
        <v>19</v>
      </c>
      <c r="D17" s="209" t="s">
        <v>10</v>
      </c>
      <c r="E17" s="210"/>
      <c r="F17" s="211"/>
      <c r="G17" s="31"/>
      <c r="I17" s="29"/>
    </row>
    <row r="18" spans="1:9">
      <c r="A18" s="34">
        <v>3</v>
      </c>
      <c r="C18" s="16" t="s">
        <v>20</v>
      </c>
      <c r="D18" s="209" t="s">
        <v>11</v>
      </c>
      <c r="E18" s="210"/>
      <c r="F18" s="211"/>
      <c r="G18" s="31"/>
      <c r="I18" s="29"/>
    </row>
    <row r="19" spans="1:9">
      <c r="A19" s="34">
        <v>3</v>
      </c>
      <c r="C19" s="16" t="s">
        <v>21</v>
      </c>
      <c r="D19" s="234" t="s">
        <v>147</v>
      </c>
      <c r="E19" s="235"/>
      <c r="F19" s="235"/>
      <c r="G19" s="2"/>
      <c r="I19" s="29" t="s">
        <v>148</v>
      </c>
    </row>
    <row r="20" spans="1:9">
      <c r="A20" s="34">
        <v>3</v>
      </c>
      <c r="C20" s="16" t="s">
        <v>22</v>
      </c>
      <c r="D20" s="236" t="s">
        <v>149</v>
      </c>
      <c r="E20" s="237"/>
      <c r="F20" s="237"/>
      <c r="G20" s="31"/>
      <c r="I20" s="29" t="s">
        <v>51</v>
      </c>
    </row>
    <row r="21" spans="1:9" ht="107.25" hidden="1" customHeight="1" outlineLevel="1">
      <c r="A21" s="34"/>
      <c r="C21" s="17" t="s">
        <v>49</v>
      </c>
      <c r="D21" s="238" t="s">
        <v>50</v>
      </c>
      <c r="E21" s="239"/>
      <c r="F21" s="240"/>
      <c r="G21" s="31"/>
      <c r="I21" s="29"/>
    </row>
    <row r="22" spans="1:9" ht="31.5" customHeight="1" collapsed="1">
      <c r="A22" s="34">
        <v>3</v>
      </c>
      <c r="C22" s="16" t="s">
        <v>23</v>
      </c>
      <c r="D22" s="234" t="s">
        <v>40</v>
      </c>
      <c r="E22" s="235"/>
      <c r="F22" s="235"/>
      <c r="G22" s="31"/>
      <c r="I22" s="29" t="s">
        <v>53</v>
      </c>
    </row>
    <row r="23" spans="1:9" ht="90" hidden="1" customHeight="1" outlineLevel="1">
      <c r="A23" s="34"/>
      <c r="C23" s="17" t="s">
        <v>49</v>
      </c>
      <c r="D23" s="238" t="s">
        <v>52</v>
      </c>
      <c r="E23" s="239"/>
      <c r="F23" s="240"/>
      <c r="G23" s="31"/>
      <c r="I23" s="37"/>
    </row>
    <row r="24" spans="1:9" ht="36" customHeight="1" collapsed="1">
      <c r="A24" s="34">
        <v>3</v>
      </c>
      <c r="C24" s="16" t="s">
        <v>24</v>
      </c>
      <c r="D24" s="234" t="s">
        <v>150</v>
      </c>
      <c r="E24" s="235"/>
      <c r="F24" s="235"/>
      <c r="G24" s="31"/>
      <c r="I24" s="29" t="s">
        <v>151</v>
      </c>
    </row>
    <row r="25" spans="1:9">
      <c r="A25" s="34">
        <v>3</v>
      </c>
      <c r="C25" s="16" t="s">
        <v>25</v>
      </c>
      <c r="D25" s="236" t="s">
        <v>57</v>
      </c>
      <c r="E25" s="237"/>
      <c r="F25" s="237"/>
      <c r="G25" s="31"/>
      <c r="I25" s="29" t="s">
        <v>58</v>
      </c>
    </row>
    <row r="26" spans="1:9">
      <c r="A26" s="34"/>
      <c r="C26" s="16" t="s">
        <v>26</v>
      </c>
      <c r="D26" s="209" t="s">
        <v>142</v>
      </c>
      <c r="E26" s="210"/>
      <c r="F26" s="211"/>
      <c r="G26" s="31"/>
      <c r="H26" s="38"/>
      <c r="I26" s="29"/>
    </row>
    <row r="27" spans="1:9">
      <c r="A27" s="34"/>
      <c r="C27" s="17" t="s">
        <v>203</v>
      </c>
      <c r="D27" s="209" t="s">
        <v>143</v>
      </c>
      <c r="E27" s="210"/>
      <c r="F27" s="211"/>
      <c r="G27" s="31"/>
      <c r="I27" s="29" t="s">
        <v>13</v>
      </c>
    </row>
    <row r="28" spans="1:9">
      <c r="A28" s="34"/>
      <c r="C28" s="17" t="s">
        <v>203</v>
      </c>
      <c r="D28" s="209" t="s">
        <v>144</v>
      </c>
      <c r="E28" s="210"/>
      <c r="F28" s="211"/>
      <c r="G28" s="32"/>
      <c r="I28" s="29" t="s">
        <v>113</v>
      </c>
    </row>
    <row r="29" spans="1:9" ht="30.75" customHeight="1">
      <c r="A29" s="34"/>
      <c r="C29" s="17" t="s">
        <v>203</v>
      </c>
      <c r="D29" s="246" t="s">
        <v>145</v>
      </c>
      <c r="E29" s="210"/>
      <c r="F29" s="211"/>
      <c r="G29" s="32"/>
      <c r="I29" s="29" t="s">
        <v>128</v>
      </c>
    </row>
    <row r="30" spans="1:9">
      <c r="A30" s="34"/>
      <c r="C30" s="16" t="s">
        <v>27</v>
      </c>
      <c r="D30" s="253" t="s">
        <v>204</v>
      </c>
      <c r="E30" s="248"/>
      <c r="F30" s="248"/>
      <c r="G30" s="32"/>
      <c r="I30" s="29"/>
    </row>
    <row r="31" spans="1:9" ht="15.75" thickBot="1">
      <c r="A31" s="34">
        <v>3</v>
      </c>
      <c r="C31" s="16" t="s">
        <v>28</v>
      </c>
      <c r="D31" s="247" t="s">
        <v>29</v>
      </c>
      <c r="E31" s="248"/>
      <c r="F31" s="248"/>
      <c r="G31" s="32"/>
      <c r="I31" s="29" t="s">
        <v>129</v>
      </c>
    </row>
    <row r="32" spans="1:9">
      <c r="A32" s="34">
        <v>3</v>
      </c>
      <c r="C32" s="16" t="s">
        <v>30</v>
      </c>
      <c r="D32" s="249" t="s">
        <v>41</v>
      </c>
      <c r="E32" s="250"/>
      <c r="F32" s="250"/>
      <c r="G32" s="30"/>
      <c r="I32" s="29"/>
    </row>
    <row r="33" spans="1:10" ht="30" customHeight="1">
      <c r="A33" s="34">
        <v>3</v>
      </c>
      <c r="C33" s="16" t="s">
        <v>32</v>
      </c>
      <c r="D33" s="251" t="s">
        <v>31</v>
      </c>
      <c r="E33" s="252"/>
      <c r="F33" s="252"/>
      <c r="G33" s="31"/>
      <c r="I33" s="68" t="s">
        <v>205</v>
      </c>
    </row>
    <row r="34" spans="1:10" ht="29.25" customHeight="1">
      <c r="A34" s="34">
        <v>3</v>
      </c>
      <c r="C34" s="16" t="s">
        <v>33</v>
      </c>
      <c r="D34" s="234" t="s">
        <v>130</v>
      </c>
      <c r="E34" s="235"/>
      <c r="F34" s="235"/>
      <c r="G34" s="31"/>
      <c r="I34" s="29" t="s">
        <v>131</v>
      </c>
    </row>
    <row r="35" spans="1:10" ht="32.25" customHeight="1">
      <c r="A35" s="34">
        <v>3</v>
      </c>
      <c r="C35" s="16" t="s">
        <v>34</v>
      </c>
      <c r="D35" s="234" t="s">
        <v>39</v>
      </c>
      <c r="E35" s="235"/>
      <c r="F35" s="235"/>
      <c r="G35" s="31"/>
      <c r="I35" s="29" t="s">
        <v>152</v>
      </c>
    </row>
    <row r="36" spans="1:10" ht="30.75" customHeight="1">
      <c r="A36" s="34">
        <v>3</v>
      </c>
      <c r="C36" s="16" t="s">
        <v>35</v>
      </c>
      <c r="D36" s="234" t="s">
        <v>153</v>
      </c>
      <c r="E36" s="235"/>
      <c r="F36" s="235"/>
      <c r="G36" s="31"/>
      <c r="I36" s="29"/>
    </row>
    <row r="37" spans="1:10" ht="29.25" customHeight="1" thickBot="1">
      <c r="A37" s="34">
        <v>3</v>
      </c>
      <c r="C37" s="16" t="s">
        <v>36</v>
      </c>
      <c r="D37" s="241" t="s">
        <v>159</v>
      </c>
      <c r="E37" s="242"/>
      <c r="F37" s="242"/>
      <c r="G37" s="33"/>
      <c r="I37" s="39" t="s">
        <v>154</v>
      </c>
    </row>
    <row r="38" spans="1:10" ht="308.25" customHeight="1" outlineLevel="1" thickBot="1">
      <c r="A38" s="34"/>
      <c r="C38" s="16"/>
      <c r="D38" s="243" t="s">
        <v>164</v>
      </c>
      <c r="E38" s="244"/>
      <c r="F38" s="245"/>
      <c r="G38" s="40"/>
      <c r="I38" s="39"/>
    </row>
    <row r="39" spans="1:10" ht="37.5" customHeight="1" thickBot="1"/>
    <row r="40" spans="1:10" ht="24" customHeight="1" collapsed="1" thickBot="1">
      <c r="A40" s="34"/>
      <c r="C40" s="35" t="s">
        <v>48</v>
      </c>
      <c r="D40" s="227" t="s">
        <v>132</v>
      </c>
      <c r="E40" s="228"/>
      <c r="F40" s="229"/>
      <c r="G40" s="227" t="s">
        <v>138</v>
      </c>
      <c r="H40" s="229"/>
      <c r="I40" s="27" t="s">
        <v>8</v>
      </c>
      <c r="J40" s="41"/>
    </row>
    <row r="41" spans="1:10" ht="30" customHeight="1" collapsed="1" thickBot="1">
      <c r="A41" s="34">
        <v>3</v>
      </c>
      <c r="C41" s="16" t="s">
        <v>133</v>
      </c>
      <c r="D41" s="254" t="s">
        <v>134</v>
      </c>
      <c r="E41" s="255"/>
      <c r="F41" s="256"/>
      <c r="G41" s="30"/>
      <c r="I41" s="29"/>
    </row>
    <row r="42" spans="1:10" collapsed="1">
      <c r="A42" s="34">
        <v>3</v>
      </c>
      <c r="C42" s="16" t="s">
        <v>135</v>
      </c>
      <c r="D42" s="263" t="s">
        <v>263</v>
      </c>
      <c r="E42" s="255"/>
      <c r="F42" s="256"/>
      <c r="G42" s="30"/>
      <c r="I42" s="29"/>
    </row>
    <row r="43" spans="1:10" ht="43.5" customHeight="1">
      <c r="A43" s="34">
        <v>3</v>
      </c>
      <c r="C43" s="16" t="s">
        <v>160</v>
      </c>
      <c r="D43" s="246" t="s">
        <v>136</v>
      </c>
      <c r="E43" s="210"/>
      <c r="F43" s="211"/>
      <c r="G43" s="31"/>
      <c r="I43" s="29"/>
    </row>
    <row r="44" spans="1:10" ht="27.75" customHeight="1">
      <c r="A44" s="34"/>
      <c r="C44" s="16" t="s">
        <v>160</v>
      </c>
      <c r="D44" s="264" t="s">
        <v>161</v>
      </c>
      <c r="E44" s="265"/>
      <c r="F44" s="266"/>
      <c r="G44" s="31"/>
      <c r="I44" s="39"/>
    </row>
    <row r="45" spans="1:10">
      <c r="A45" s="34">
        <v>3</v>
      </c>
      <c r="C45" s="16" t="s">
        <v>38</v>
      </c>
      <c r="D45" s="246" t="s">
        <v>137</v>
      </c>
      <c r="E45" s="265"/>
      <c r="F45" s="266"/>
      <c r="G45" s="31"/>
      <c r="I45" s="29" t="s">
        <v>42</v>
      </c>
    </row>
    <row r="46" spans="1:10" ht="75" customHeight="1" thickBot="1">
      <c r="A46" s="34">
        <v>3</v>
      </c>
      <c r="C46" s="16" t="s">
        <v>37</v>
      </c>
      <c r="D46" s="267" t="s">
        <v>162</v>
      </c>
      <c r="E46" s="268"/>
      <c r="F46" s="269"/>
      <c r="G46" s="33"/>
      <c r="I46" s="29" t="s">
        <v>155</v>
      </c>
    </row>
    <row r="47" spans="1:10" ht="38.25" customHeight="1" thickBot="1"/>
    <row r="48" spans="1:10" ht="15.75" thickBot="1">
      <c r="A48" s="25">
        <v>4</v>
      </c>
      <c r="D48" s="258" t="s">
        <v>253</v>
      </c>
      <c r="E48" s="270"/>
      <c r="F48" s="259"/>
      <c r="G48" s="258" t="s">
        <v>139</v>
      </c>
      <c r="H48" s="259"/>
      <c r="I48" s="98" t="s">
        <v>8</v>
      </c>
      <c r="J48" s="42"/>
    </row>
    <row r="49" spans="1:12" s="24" customFormat="1" ht="32.25" customHeight="1">
      <c r="A49" s="25">
        <v>4</v>
      </c>
      <c r="B49" s="13"/>
      <c r="C49" s="13"/>
      <c r="D49" s="260" t="s">
        <v>254</v>
      </c>
      <c r="E49" s="261"/>
      <c r="F49" s="262"/>
      <c r="G49" s="91"/>
      <c r="H49" s="13"/>
      <c r="I49" s="97" t="s">
        <v>256</v>
      </c>
    </row>
    <row r="50" spans="1:12" s="24" customFormat="1">
      <c r="A50" s="25">
        <v>4</v>
      </c>
      <c r="B50" s="13"/>
      <c r="C50" s="13"/>
      <c r="D50" s="92" t="s">
        <v>14</v>
      </c>
      <c r="E50" s="93">
        <v>0</v>
      </c>
      <c r="F50" s="94">
        <v>0</v>
      </c>
      <c r="G50" s="95">
        <f>IFERROR((F50/E50-1)*-1,0)</f>
        <v>0</v>
      </c>
      <c r="H50" s="13"/>
      <c r="I50" s="97" t="s">
        <v>15</v>
      </c>
    </row>
    <row r="51" spans="1:12" s="24" customFormat="1">
      <c r="A51" s="25">
        <v>4</v>
      </c>
      <c r="B51" s="13"/>
      <c r="C51" s="13"/>
      <c r="D51" s="260" t="s">
        <v>157</v>
      </c>
      <c r="E51" s="261"/>
      <c r="F51" s="262"/>
      <c r="G51" s="96">
        <f>-'1.4 Berechnung Verlustersatz'!H35</f>
        <v>0</v>
      </c>
      <c r="H51" s="13"/>
      <c r="I51" s="46"/>
    </row>
    <row r="52" spans="1:12" s="24" customFormat="1" ht="48" customHeight="1">
      <c r="A52" s="25">
        <v>4</v>
      </c>
      <c r="B52" s="13"/>
      <c r="C52" s="13"/>
      <c r="D52" s="257" t="s">
        <v>158</v>
      </c>
      <c r="E52" s="257"/>
      <c r="F52" s="257"/>
      <c r="G52" s="96">
        <f>IF('1.3. KKU'!F5="Ja",MIN('1.1. Checkliste'!G51*0.9,10000000),MIN('1.1. Checkliste'!G51*0.7,10000000))</f>
        <v>0</v>
      </c>
      <c r="H52" s="13"/>
      <c r="I52" s="97" t="s">
        <v>274</v>
      </c>
    </row>
    <row r="53" spans="1:12" s="24" customFormat="1" ht="15.75" thickBot="1">
      <c r="A53" s="25"/>
      <c r="B53" s="13"/>
      <c r="C53" s="13"/>
    </row>
    <row r="54" spans="1:12" s="24" customFormat="1" ht="15.75" thickBot="1">
      <c r="A54" s="25"/>
      <c r="B54" s="13"/>
      <c r="C54" s="13"/>
      <c r="D54" s="274" t="s">
        <v>18</v>
      </c>
      <c r="E54" s="275"/>
      <c r="F54" s="275"/>
      <c r="G54" s="276"/>
      <c r="I54" s="43"/>
    </row>
    <row r="55" spans="1:12" s="24" customFormat="1" hidden="1" outlineLevel="1">
      <c r="A55" s="25">
        <v>2</v>
      </c>
      <c r="B55" s="13"/>
      <c r="C55" s="13"/>
      <c r="D55" s="277" t="s">
        <v>140</v>
      </c>
      <c r="E55" s="278"/>
      <c r="F55" s="279"/>
      <c r="G55" s="44"/>
      <c r="I55" s="43" t="s">
        <v>46</v>
      </c>
    </row>
    <row r="56" spans="1:12" s="24" customFormat="1" hidden="1" outlineLevel="1">
      <c r="A56" s="25">
        <v>2</v>
      </c>
      <c r="B56" s="13"/>
      <c r="C56" s="13"/>
      <c r="D56" s="277" t="s">
        <v>141</v>
      </c>
      <c r="E56" s="278"/>
      <c r="F56" s="279"/>
      <c r="G56" s="44"/>
      <c r="I56" s="43" t="s">
        <v>46</v>
      </c>
    </row>
    <row r="57" spans="1:12" s="24" customFormat="1" hidden="1" outlineLevel="1">
      <c r="A57" s="25">
        <v>2</v>
      </c>
      <c r="B57" s="13"/>
      <c r="C57" s="13"/>
      <c r="D57" s="277" t="s">
        <v>17</v>
      </c>
      <c r="E57" s="278"/>
      <c r="F57" s="279"/>
      <c r="G57" s="44"/>
      <c r="I57" s="43"/>
    </row>
    <row r="58" spans="1:12" s="24" customFormat="1" ht="15.75" hidden="1" outlineLevel="1" thickBot="1">
      <c r="A58" s="25">
        <v>2</v>
      </c>
      <c r="B58" s="13"/>
      <c r="C58" s="13"/>
      <c r="D58" s="271" t="s">
        <v>16</v>
      </c>
      <c r="E58" s="272"/>
      <c r="F58" s="273"/>
      <c r="G58" s="45"/>
      <c r="I58" s="43"/>
    </row>
    <row r="59" spans="1:12" s="25" customFormat="1" collapsed="1">
      <c r="B59" s="13"/>
      <c r="C59" s="13"/>
      <c r="D59" s="24"/>
      <c r="E59" s="24"/>
      <c r="F59" s="24"/>
      <c r="G59" s="24"/>
      <c r="H59" s="24"/>
      <c r="I59" s="24"/>
      <c r="J59" s="24"/>
      <c r="K59" s="24"/>
      <c r="L59" s="24"/>
    </row>
    <row r="64" spans="1:12">
      <c r="G64" s="90"/>
    </row>
  </sheetData>
  <mergeCells count="55">
    <mergeCell ref="D58:F58"/>
    <mergeCell ref="D54:G54"/>
    <mergeCell ref="D55:F55"/>
    <mergeCell ref="D56:F56"/>
    <mergeCell ref="D57:F57"/>
    <mergeCell ref="G40:H40"/>
    <mergeCell ref="D41:F41"/>
    <mergeCell ref="D52:F52"/>
    <mergeCell ref="G48:H48"/>
    <mergeCell ref="D49:F49"/>
    <mergeCell ref="D51:F51"/>
    <mergeCell ref="D42:F42"/>
    <mergeCell ref="D43:F43"/>
    <mergeCell ref="D44:F44"/>
    <mergeCell ref="D45:F45"/>
    <mergeCell ref="D46:F46"/>
    <mergeCell ref="D48:F48"/>
    <mergeCell ref="D37:F37"/>
    <mergeCell ref="D38:F38"/>
    <mergeCell ref="D40:F40"/>
    <mergeCell ref="D29:F29"/>
    <mergeCell ref="D31:F31"/>
    <mergeCell ref="D32:F32"/>
    <mergeCell ref="D33:F33"/>
    <mergeCell ref="D34:F34"/>
    <mergeCell ref="D35:F35"/>
    <mergeCell ref="D30:F30"/>
    <mergeCell ref="D36:F36"/>
    <mergeCell ref="D28:F28"/>
    <mergeCell ref="D26:F26"/>
    <mergeCell ref="D23:F23"/>
    <mergeCell ref="D24:F24"/>
    <mergeCell ref="D25:F25"/>
    <mergeCell ref="D27:F27"/>
    <mergeCell ref="D16:F16"/>
    <mergeCell ref="D19:F19"/>
    <mergeCell ref="D20:F20"/>
    <mergeCell ref="D21:F21"/>
    <mergeCell ref="D22:F22"/>
    <mergeCell ref="D18:F18"/>
    <mergeCell ref="A12:A13"/>
    <mergeCell ref="D12:D13"/>
    <mergeCell ref="E12:G13"/>
    <mergeCell ref="A1:I1"/>
    <mergeCell ref="D2:G2"/>
    <mergeCell ref="D3:G3"/>
    <mergeCell ref="D4:G4"/>
    <mergeCell ref="E5:G5"/>
    <mergeCell ref="E6:G6"/>
    <mergeCell ref="E7:G7"/>
    <mergeCell ref="E8:G8"/>
    <mergeCell ref="E9:G9"/>
    <mergeCell ref="E10:G10"/>
    <mergeCell ref="E11:G11"/>
    <mergeCell ref="D17:F17"/>
  </mergeCells>
  <conditionalFormatting sqref="G31 G17:G29">
    <cfRule type="containsText" dxfId="36" priority="5" operator="containsText" text="noch zu prüfen">
      <formula>NOT(ISERROR(SEARCH("noch zu prüfen",G17)))</formula>
    </cfRule>
    <cfRule type="containsText" dxfId="35" priority="6" operator="containsText" text="nicht erfüllt">
      <formula>NOT(ISERROR(SEARCH("nicht erfüllt",G17)))</formula>
    </cfRule>
  </conditionalFormatting>
  <conditionalFormatting sqref="G30">
    <cfRule type="containsText" dxfId="34" priority="1" operator="containsText" text="noch zu prüfen">
      <formula>NOT(ISERROR(SEARCH("noch zu prüfen",G30)))</formula>
    </cfRule>
    <cfRule type="containsText" dxfId="33" priority="2" operator="containsText" text="nicht erfüllt">
      <formula>NOT(ISERROR(SEARCH("nicht erfüllt",G30)))</formula>
    </cfRule>
  </conditionalFormatting>
  <hyperlinks>
    <hyperlink ref="A1" r:id="rId1" xr:uid="{B3FBDF7C-2E62-42F9-9DA4-CC6D3E0EFDDA}"/>
    <hyperlink ref="I55" r:id="rId2" xr:uid="{3C0F2453-254C-4191-80A6-EFE02C46E8B5}"/>
    <hyperlink ref="I56" r:id="rId3" xr:uid="{F5D080BD-786C-48B1-A70F-74D11317D8D9}"/>
  </hyperlinks>
  <pageMargins left="0.7" right="0.7" top="0.75" bottom="0.75" header="0.3" footer="0.3"/>
  <pageSetup paperSize="9" scale="47" orientation="landscape" horizontalDpi="300" verticalDpi="0" r:id="rId4"/>
  <extLst>
    <ext xmlns:x14="http://schemas.microsoft.com/office/spreadsheetml/2009/9/main" uri="{CCE6A557-97BC-4b89-ADB6-D9C93CAAB3DF}">
      <x14:dataValidations xmlns:xm="http://schemas.microsoft.com/office/excel/2006/main" count="1">
        <x14:dataValidation type="list" allowBlank="1" showInputMessage="1" showErrorMessage="1" xr:uid="{B301216E-FEC2-428C-A17A-486F17C48AA6}">
          <x14:formula1>
            <xm:f>Dropdown!$A$7:$A$9</xm:f>
          </x14:formula1>
          <xm:sqref>G41:G46 G17:G38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A74F8-FB96-4E8C-9738-1A7CDE5CEFC5}">
  <sheetPr>
    <pageSetUpPr fitToPage="1"/>
  </sheetPr>
  <dimension ref="A1:AJ68"/>
  <sheetViews>
    <sheetView showGridLines="0" view="pageBreakPreview" zoomScale="85" zoomScaleNormal="85" zoomScaleSheetLayoutView="85" workbookViewId="0">
      <pane ySplit="9" topLeftCell="A43" activePane="bottomLeft" state="frozen"/>
      <selection activeCell="J55" sqref="J55"/>
      <selection pane="bottomLeft" activeCell="C22" sqref="C22:M25"/>
    </sheetView>
  </sheetViews>
  <sheetFormatPr baseColWidth="10" defaultColWidth="11.42578125" defaultRowHeight="15" outlineLevelCol="1"/>
  <cols>
    <col min="1" max="1" width="2.85546875" style="106" customWidth="1"/>
    <col min="2" max="2" width="9.42578125" style="107" customWidth="1"/>
    <col min="3" max="3" width="19.28515625" style="107" customWidth="1"/>
    <col min="4" max="4" width="21.28515625" style="107" customWidth="1"/>
    <col min="5" max="11" width="11.42578125" style="107"/>
    <col min="12" max="12" width="35.28515625" style="107" customWidth="1"/>
    <col min="13" max="13" width="27.42578125" style="107" customWidth="1"/>
    <col min="14" max="18" width="11.42578125" style="108"/>
    <col min="19" max="20" width="11.42578125" style="108" hidden="1" customWidth="1" outlineLevel="1"/>
    <col min="21" max="21" width="11.5703125" style="108" hidden="1" customWidth="1" outlineLevel="1"/>
    <col min="22" max="22" width="11.7109375" style="108" hidden="1" customWidth="1" outlineLevel="1"/>
    <col min="23" max="31" width="11.42578125" style="108" hidden="1" customWidth="1" outlineLevel="1"/>
    <col min="32" max="32" width="11.42578125" style="108" collapsed="1"/>
    <col min="33" max="16384" width="11.42578125" style="108"/>
  </cols>
  <sheetData>
    <row r="1" spans="1:36" ht="11.25" customHeight="1"/>
    <row r="3" spans="1:36" ht="12" customHeight="1"/>
    <row r="4" spans="1:36" ht="25.5" customHeight="1">
      <c r="B4" s="281" t="s">
        <v>59</v>
      </c>
      <c r="C4" s="281"/>
      <c r="D4" s="281"/>
      <c r="E4" s="281"/>
      <c r="F4" s="281"/>
      <c r="G4" s="281"/>
      <c r="H4" s="281"/>
      <c r="I4" s="281"/>
      <c r="J4" s="281"/>
      <c r="K4" s="281"/>
      <c r="L4" s="281"/>
      <c r="M4" s="281"/>
    </row>
    <row r="5" spans="1:36" s="112" customFormat="1" ht="12" customHeight="1">
      <c r="A5" s="109"/>
      <c r="B5" s="110"/>
      <c r="C5" s="110"/>
      <c r="D5" s="110"/>
      <c r="E5" s="110"/>
      <c r="F5" s="110"/>
      <c r="G5" s="110"/>
      <c r="H5" s="110"/>
      <c r="I5" s="110"/>
      <c r="J5" s="110"/>
      <c r="K5" s="110"/>
      <c r="L5" s="110"/>
      <c r="M5" s="111"/>
      <c r="U5" s="113">
        <v>0</v>
      </c>
      <c r="V5" s="114" t="s">
        <v>60</v>
      </c>
      <c r="W5" s="114"/>
      <c r="X5" s="114"/>
      <c r="Y5" s="114"/>
      <c r="Z5" s="114"/>
      <c r="AA5" s="115"/>
    </row>
    <row r="6" spans="1:36" ht="61.5" customHeight="1">
      <c r="B6" s="282" t="s">
        <v>257</v>
      </c>
      <c r="C6" s="282"/>
      <c r="D6" s="282"/>
      <c r="E6" s="282"/>
      <c r="F6" s="282"/>
      <c r="G6" s="282"/>
      <c r="H6" s="282"/>
      <c r="I6" s="282"/>
      <c r="J6" s="282"/>
      <c r="K6" s="282"/>
      <c r="L6" s="282"/>
      <c r="M6" s="282"/>
      <c r="U6" s="116">
        <v>1</v>
      </c>
      <c r="V6" s="108" t="s">
        <v>61</v>
      </c>
      <c r="AA6" s="117"/>
    </row>
    <row r="7" spans="1:36" ht="6.75" customHeight="1" thickBot="1">
      <c r="U7" s="116">
        <v>2</v>
      </c>
      <c r="V7" s="108" t="s">
        <v>62</v>
      </c>
      <c r="AA7" s="117"/>
    </row>
    <row r="8" spans="1:36" ht="32.25" customHeight="1" thickTop="1" thickBot="1">
      <c r="B8" s="118" t="s">
        <v>63</v>
      </c>
      <c r="C8" s="119"/>
      <c r="D8" s="119"/>
      <c r="E8" s="119"/>
      <c r="F8" s="283" t="str">
        <f>VLOOKUP(S10,Ergebnis,2,FALSE)</f>
        <v>Mein Unternehmen ist kein "Unternehmen in Schwierigkeiten" im Sinne der EU-VO 651/2014</v>
      </c>
      <c r="G8" s="284"/>
      <c r="H8" s="284"/>
      <c r="I8" s="284"/>
      <c r="J8" s="284"/>
      <c r="K8" s="284"/>
      <c r="L8" s="284"/>
      <c r="M8" s="285"/>
      <c r="N8" s="120" t="str">
        <f>IF(F8&lt;&gt;V5,"gültiges Ergebnis!","")</f>
        <v>gültiges Ergebnis!</v>
      </c>
      <c r="U8" s="121">
        <v>3</v>
      </c>
      <c r="V8" s="122" t="s">
        <v>64</v>
      </c>
      <c r="W8" s="122"/>
      <c r="X8" s="122"/>
      <c r="Y8" s="122"/>
      <c r="Z8" s="122"/>
      <c r="AA8" s="123"/>
    </row>
    <row r="9" spans="1:36" ht="6" customHeight="1" thickTop="1">
      <c r="C9" s="124"/>
    </row>
    <row r="10" spans="1:36">
      <c r="S10" s="108">
        <f>IF(S12=1,1,SUM(S11:S139))</f>
        <v>2</v>
      </c>
      <c r="U10" s="125" t="s">
        <v>65</v>
      </c>
    </row>
    <row r="11" spans="1:36" ht="16.5" customHeight="1">
      <c r="B11" s="286" t="s">
        <v>66</v>
      </c>
      <c r="C11" s="288" t="s">
        <v>112</v>
      </c>
      <c r="D11" s="288"/>
      <c r="E11" s="288"/>
      <c r="F11" s="288"/>
      <c r="G11" s="288"/>
      <c r="H11" s="288"/>
      <c r="I11" s="288"/>
      <c r="J11" s="288"/>
      <c r="K11" s="288"/>
      <c r="L11" s="288"/>
      <c r="M11" s="290" t="s">
        <v>67</v>
      </c>
      <c r="N11" s="126"/>
      <c r="O11" s="126"/>
      <c r="U11" s="127" t="s">
        <v>67</v>
      </c>
    </row>
    <row r="12" spans="1:36" ht="85.5" customHeight="1">
      <c r="B12" s="287"/>
      <c r="C12" s="289"/>
      <c r="D12" s="289"/>
      <c r="E12" s="289"/>
      <c r="F12" s="289"/>
      <c r="G12" s="289"/>
      <c r="H12" s="289"/>
      <c r="I12" s="289"/>
      <c r="J12" s="289"/>
      <c r="K12" s="289"/>
      <c r="L12" s="289"/>
      <c r="M12" s="291"/>
      <c r="N12" s="126"/>
      <c r="O12" s="126"/>
      <c r="Q12" s="126"/>
      <c r="R12" s="126"/>
      <c r="S12" s="108">
        <f>IF(M11=U10,1,0)</f>
        <v>0</v>
      </c>
      <c r="AI12" s="128"/>
      <c r="AJ12" s="129"/>
    </row>
    <row r="13" spans="1:36" s="126" customFormat="1" ht="16.5" customHeight="1">
      <c r="A13" s="130"/>
      <c r="B13" s="131"/>
      <c r="C13" s="132"/>
      <c r="D13" s="132"/>
      <c r="E13" s="132"/>
      <c r="F13" s="132"/>
      <c r="G13" s="132"/>
      <c r="H13" s="132"/>
      <c r="I13" s="132"/>
      <c r="J13" s="132"/>
      <c r="K13" s="132"/>
      <c r="L13" s="132"/>
      <c r="M13" s="133"/>
      <c r="S13" s="108"/>
      <c r="T13" s="108"/>
      <c r="U13" s="134" t="s">
        <v>68</v>
      </c>
      <c r="V13" s="135"/>
      <c r="W13" s="108"/>
      <c r="X13" s="108"/>
      <c r="Y13" s="108"/>
      <c r="Z13" s="108"/>
      <c r="AA13" s="108"/>
      <c r="AB13" s="108"/>
      <c r="AC13" s="108"/>
      <c r="AD13" s="108"/>
      <c r="AE13" s="108"/>
    </row>
    <row r="14" spans="1:36" s="126" customFormat="1" ht="18" customHeight="1">
      <c r="A14" s="130"/>
      <c r="B14" s="292" t="s">
        <v>69</v>
      </c>
      <c r="C14" s="294" t="s">
        <v>70</v>
      </c>
      <c r="D14" s="294"/>
      <c r="E14" s="294"/>
      <c r="F14" s="294"/>
      <c r="G14" s="294"/>
      <c r="H14" s="294"/>
      <c r="I14" s="294"/>
      <c r="J14" s="294"/>
      <c r="K14" s="294"/>
      <c r="L14" s="294"/>
      <c r="M14" s="295"/>
      <c r="N14" s="136"/>
      <c r="O14" s="136"/>
      <c r="S14" s="137"/>
      <c r="T14" s="108"/>
      <c r="U14" s="116" t="s">
        <v>71</v>
      </c>
      <c r="V14" s="117"/>
      <c r="W14" s="108"/>
      <c r="X14" s="108"/>
      <c r="Y14" s="108"/>
      <c r="Z14" s="108"/>
      <c r="AA14" s="108"/>
      <c r="AB14" s="108"/>
      <c r="AC14" s="108"/>
      <c r="AD14" s="108"/>
      <c r="AE14" s="108"/>
    </row>
    <row r="15" spans="1:36" s="126" customFormat="1" ht="13.5" customHeight="1">
      <c r="A15" s="130"/>
      <c r="B15" s="292"/>
      <c r="C15" s="294"/>
      <c r="D15" s="294"/>
      <c r="E15" s="294"/>
      <c r="F15" s="294"/>
      <c r="G15" s="294"/>
      <c r="H15" s="294"/>
      <c r="I15" s="294"/>
      <c r="J15" s="294"/>
      <c r="K15" s="294"/>
      <c r="L15" s="294"/>
      <c r="M15" s="295"/>
      <c r="N15" s="136"/>
      <c r="O15" s="136"/>
      <c r="Q15" s="108"/>
      <c r="R15" s="108"/>
      <c r="S15" s="137"/>
      <c r="T15" s="108"/>
      <c r="U15" s="121" t="s">
        <v>72</v>
      </c>
      <c r="V15" s="123"/>
      <c r="W15" s="108"/>
      <c r="X15" s="108"/>
      <c r="Y15" s="108"/>
      <c r="Z15" s="108"/>
      <c r="AA15" s="108"/>
      <c r="AB15" s="108"/>
      <c r="AC15" s="108"/>
      <c r="AD15" s="108"/>
      <c r="AE15" s="108"/>
    </row>
    <row r="16" spans="1:36" ht="15" customHeight="1">
      <c r="B16" s="293"/>
      <c r="C16" s="296"/>
      <c r="D16" s="296"/>
      <c r="E16" s="296"/>
      <c r="F16" s="296"/>
      <c r="G16" s="296"/>
      <c r="H16" s="296"/>
      <c r="I16" s="296"/>
      <c r="J16" s="296"/>
      <c r="K16" s="296"/>
      <c r="L16" s="296"/>
      <c r="M16" s="297"/>
      <c r="N16" s="136"/>
      <c r="O16" s="136"/>
      <c r="S16" s="137"/>
    </row>
    <row r="17" spans="1:19" ht="15" customHeight="1"/>
    <row r="18" spans="1:19" ht="26.25" customHeight="1">
      <c r="A18" s="106">
        <f>IF(Frage1="nein",1,0)</f>
        <v>1</v>
      </c>
      <c r="B18" s="138" t="s">
        <v>73</v>
      </c>
      <c r="C18" s="139" t="str">
        <f>IF(Frage1="","Bitte Frage (1) beantworten!","Ist Ihr Unternehmen eine AG/GmbH oder eine OG/KG (inkl Co KG)?")</f>
        <v>Ist Ihr Unternehmen eine AG/GmbH oder eine OG/KG (inkl Co KG)?</v>
      </c>
      <c r="D18" s="139"/>
      <c r="E18" s="139"/>
      <c r="F18" s="139"/>
      <c r="G18" s="139"/>
      <c r="H18" s="139"/>
      <c r="I18" s="139"/>
      <c r="J18" s="139"/>
      <c r="K18" s="139"/>
      <c r="L18" s="139"/>
      <c r="M18" s="140" t="s">
        <v>68</v>
      </c>
      <c r="N18" s="141"/>
      <c r="O18" s="141"/>
      <c r="S18" s="141">
        <f>IF(M18=U15,3,0)</f>
        <v>0</v>
      </c>
    </row>
    <row r="19" spans="1:19" ht="16.5">
      <c r="B19" s="142"/>
      <c r="C19" s="132"/>
      <c r="Q19" s="141"/>
      <c r="R19" s="141"/>
    </row>
    <row r="20" spans="1:19" s="141" customFormat="1" ht="24.75" customHeight="1">
      <c r="A20" s="143">
        <f>IF(AND(A18=1,OR(Frage2=U13,Frage2=U14)),1,0)</f>
        <v>1</v>
      </c>
      <c r="B20" s="144" t="s">
        <v>74</v>
      </c>
      <c r="C20" s="145" t="s">
        <v>75</v>
      </c>
      <c r="D20" s="146"/>
      <c r="E20" s="146"/>
      <c r="F20" s="146"/>
      <c r="G20" s="146"/>
      <c r="H20" s="146"/>
      <c r="I20" s="146"/>
      <c r="J20" s="146"/>
      <c r="K20" s="146"/>
      <c r="L20" s="146"/>
      <c r="M20" s="140" t="str">
        <f>V52</f>
        <v>kein KMU</v>
      </c>
      <c r="N20" s="108"/>
      <c r="O20" s="108"/>
      <c r="Q20" s="108"/>
      <c r="R20" s="108"/>
      <c r="S20" s="108"/>
    </row>
    <row r="21" spans="1:19">
      <c r="B21" s="147"/>
      <c r="M21" s="148"/>
    </row>
    <row r="22" spans="1:19" ht="20.25" customHeight="1">
      <c r="B22" s="147"/>
      <c r="C22" s="294" t="s">
        <v>258</v>
      </c>
      <c r="D22" s="294"/>
      <c r="E22" s="294"/>
      <c r="F22" s="294"/>
      <c r="G22" s="294"/>
      <c r="H22" s="294"/>
      <c r="I22" s="294"/>
      <c r="J22" s="294"/>
      <c r="K22" s="294"/>
      <c r="L22" s="294"/>
      <c r="M22" s="295"/>
    </row>
    <row r="23" spans="1:19" ht="15" customHeight="1">
      <c r="B23" s="147"/>
      <c r="C23" s="294"/>
      <c r="D23" s="294"/>
      <c r="E23" s="294"/>
      <c r="F23" s="294"/>
      <c r="G23" s="294"/>
      <c r="H23" s="294"/>
      <c r="I23" s="294"/>
      <c r="J23" s="294"/>
      <c r="K23" s="294"/>
      <c r="L23" s="294"/>
      <c r="M23" s="295"/>
    </row>
    <row r="24" spans="1:19" ht="107.25" customHeight="1">
      <c r="B24" s="149" t="s">
        <v>69</v>
      </c>
      <c r="C24" s="294"/>
      <c r="D24" s="294"/>
      <c r="E24" s="294"/>
      <c r="F24" s="294"/>
      <c r="G24" s="294"/>
      <c r="H24" s="294"/>
      <c r="I24" s="294"/>
      <c r="J24" s="294"/>
      <c r="K24" s="294"/>
      <c r="L24" s="294"/>
      <c r="M24" s="295"/>
    </row>
    <row r="25" spans="1:19" ht="8.1" customHeight="1">
      <c r="B25" s="147"/>
      <c r="C25" s="294"/>
      <c r="D25" s="294"/>
      <c r="E25" s="294"/>
      <c r="F25" s="294"/>
      <c r="G25" s="294"/>
      <c r="H25" s="294"/>
      <c r="I25" s="294"/>
      <c r="J25" s="294"/>
      <c r="K25" s="294"/>
      <c r="L25" s="294"/>
      <c r="M25" s="295"/>
    </row>
    <row r="26" spans="1:19" ht="15" customHeight="1">
      <c r="B26" s="147"/>
      <c r="C26" s="298" t="s">
        <v>76</v>
      </c>
      <c r="D26" s="298"/>
      <c r="E26" s="298"/>
      <c r="F26" s="298"/>
      <c r="G26" s="298"/>
      <c r="H26" s="298"/>
      <c r="I26" s="298"/>
      <c r="J26" s="298"/>
      <c r="K26" s="298"/>
      <c r="L26" s="298"/>
      <c r="M26" s="299"/>
    </row>
    <row r="27" spans="1:19" ht="6" customHeight="1">
      <c r="B27" s="147"/>
      <c r="G27" s="107">
        <v>1</v>
      </c>
      <c r="H27" s="107">
        <v>1</v>
      </c>
      <c r="I27" s="107">
        <v>1</v>
      </c>
      <c r="M27" s="148"/>
    </row>
    <row r="28" spans="1:19" ht="46.5" customHeight="1">
      <c r="B28" s="150" t="s">
        <v>77</v>
      </c>
      <c r="C28" s="300" t="s">
        <v>259</v>
      </c>
      <c r="D28" s="301"/>
      <c r="E28" s="301"/>
      <c r="F28" s="301"/>
      <c r="G28" s="301"/>
      <c r="H28" s="302"/>
      <c r="I28" s="151" t="s">
        <v>67</v>
      </c>
      <c r="J28" s="107" t="str">
        <f>IF(I28="","bitte Frage beantworten!","")</f>
        <v/>
      </c>
      <c r="M28" s="148"/>
    </row>
    <row r="29" spans="1:19">
      <c r="B29" s="147"/>
      <c r="C29" s="152" t="s">
        <v>260</v>
      </c>
      <c r="M29" s="148"/>
    </row>
    <row r="30" spans="1:19" ht="30">
      <c r="B30" s="147"/>
      <c r="E30" s="153" t="s">
        <v>78</v>
      </c>
      <c r="F30" s="153" t="s">
        <v>79</v>
      </c>
      <c r="G30" s="153" t="s">
        <v>80</v>
      </c>
      <c r="H30" s="153" t="s">
        <v>81</v>
      </c>
      <c r="I30" s="153" t="s">
        <v>82</v>
      </c>
      <c r="M30" s="148"/>
    </row>
    <row r="31" spans="1:19">
      <c r="B31" s="147"/>
      <c r="C31" s="154" t="s">
        <v>83</v>
      </c>
      <c r="E31" s="155">
        <v>1000</v>
      </c>
      <c r="F31" s="155">
        <v>1000</v>
      </c>
      <c r="G31" s="156"/>
      <c r="H31" s="156"/>
      <c r="I31" s="156"/>
      <c r="M31" s="148"/>
    </row>
    <row r="32" spans="1:19">
      <c r="B32" s="147"/>
      <c r="C32" s="154" t="s">
        <v>84</v>
      </c>
      <c r="E32" s="155">
        <v>1000000</v>
      </c>
      <c r="F32" s="155">
        <v>100000</v>
      </c>
      <c r="G32" s="156"/>
      <c r="H32" s="156"/>
      <c r="I32" s="156"/>
      <c r="M32" s="148"/>
    </row>
    <row r="33" spans="1:27">
      <c r="B33" s="147"/>
      <c r="C33" s="154" t="s">
        <v>85</v>
      </c>
      <c r="E33" s="157">
        <v>100000</v>
      </c>
      <c r="F33" s="157">
        <v>1000</v>
      </c>
      <c r="G33" s="158"/>
      <c r="H33" s="158"/>
      <c r="I33" s="158"/>
      <c r="J33" s="107" t="str">
        <f>IF(OR(E33="",F33=""),"Daten fehlen!","")</f>
        <v/>
      </c>
      <c r="M33" s="148"/>
      <c r="U33" s="134">
        <v>0</v>
      </c>
      <c r="V33" s="135">
        <v>1</v>
      </c>
    </row>
    <row r="34" spans="1:27" ht="17.25" customHeight="1">
      <c r="B34" s="147"/>
      <c r="C34" s="159" t="s">
        <v>86</v>
      </c>
      <c r="D34" s="160"/>
      <c r="E34" s="161" t="str">
        <f>VLOOKUP(V50,KMU_Ergebnis,2,FALSE)</f>
        <v>kein KMU</v>
      </c>
      <c r="F34" s="161" t="str">
        <f>VLOOKUP(W50,KMU_Ergebnis,2,FALSE)</f>
        <v>kein KMU</v>
      </c>
      <c r="G34" s="161" t="str">
        <f>VLOOKUP(X50,KMU_Ergebnis,2,FALSE)</f>
        <v>nicht eindeutig</v>
      </c>
      <c r="H34" s="161" t="str">
        <f>VLOOKUP(Y50,KMU_Ergebnis,2,FALSE)</f>
        <v>nicht eindeutig</v>
      </c>
      <c r="I34" s="161" t="str">
        <f>VLOOKUP(Z50,KMU_Ergebnis,2,FALSE)</f>
        <v>nicht eindeutig</v>
      </c>
      <c r="M34" s="148"/>
      <c r="U34" s="121">
        <v>250</v>
      </c>
      <c r="V34" s="123">
        <v>0</v>
      </c>
    </row>
    <row r="35" spans="1:27" ht="22.5" customHeight="1">
      <c r="B35" s="162"/>
      <c r="C35" s="163" t="s">
        <v>87</v>
      </c>
      <c r="D35" s="164"/>
      <c r="E35" s="165" t="str">
        <f>V52</f>
        <v>kein KMU</v>
      </c>
      <c r="F35" s="166" t="str">
        <f>IF(AND(I34=V44,E35=V44),"bitte weitere Spalte befüllen",IF(E35=V44,"Die Unternehmensgröße ist nicht ermittelbar, bitte wenden Sie sich an Ihren Steuerberater!",""))</f>
        <v/>
      </c>
      <c r="G35" s="164"/>
      <c r="H35" s="164"/>
      <c r="I35" s="164"/>
      <c r="J35" s="164"/>
      <c r="K35" s="164"/>
      <c r="L35" s="164"/>
      <c r="M35" s="167"/>
    </row>
    <row r="36" spans="1:27" ht="14.25" customHeight="1">
      <c r="U36" s="134">
        <v>0</v>
      </c>
      <c r="V36" s="135">
        <v>1</v>
      </c>
    </row>
    <row r="37" spans="1:27" ht="30" customHeight="1">
      <c r="A37" s="106">
        <f>IF(AND(A20=1,M20=V43),1,0)</f>
        <v>0</v>
      </c>
      <c r="B37" s="138" t="s">
        <v>88</v>
      </c>
      <c r="C37" s="139" t="s">
        <v>89</v>
      </c>
      <c r="D37" s="139"/>
      <c r="E37" s="139"/>
      <c r="F37" s="139"/>
      <c r="G37" s="139"/>
      <c r="H37" s="168"/>
      <c r="I37" s="168"/>
      <c r="J37" s="168"/>
      <c r="K37" s="168"/>
      <c r="L37" s="168"/>
      <c r="M37" s="140" t="s">
        <v>67</v>
      </c>
      <c r="N37" s="141"/>
      <c r="O37" s="141"/>
      <c r="S37" s="141">
        <f>IF(AND(M37="ja",M20=V43,S18&lt;&gt;3),2,0)</f>
        <v>0</v>
      </c>
      <c r="U37" s="121">
        <v>50000.000000100001</v>
      </c>
      <c r="V37" s="123">
        <v>0</v>
      </c>
    </row>
    <row r="38" spans="1:27">
      <c r="Q38" s="141"/>
      <c r="R38" s="141"/>
    </row>
    <row r="39" spans="1:27" s="141" customFormat="1" ht="24.75" customHeight="1">
      <c r="A39" s="143">
        <f>IF(OR(AND(A20=1,M20=V42),AND(A20=1,M20=V43,Frage4=U11)),1,0)</f>
        <v>1</v>
      </c>
      <c r="B39" s="144" t="s">
        <v>90</v>
      </c>
      <c r="C39" s="280" t="str">
        <f>IFERROR(VLOOKUP(M18,U55:V56,2,FALSE),"Bitte Rechtsform unter Frage (2)  eingeben")</f>
        <v xml:space="preserve">Ist mehr als die Hälfte des gezeichneten Stammkapitals infolge aufgelaufener Verluste verlorengegangen? </v>
      </c>
      <c r="D39" s="280"/>
      <c r="E39" s="280"/>
      <c r="F39" s="280"/>
      <c r="G39" s="280"/>
      <c r="H39" s="280"/>
      <c r="I39" s="280"/>
      <c r="J39" s="280"/>
      <c r="K39" s="280"/>
      <c r="L39" s="280"/>
      <c r="M39" s="140" t="s">
        <v>67</v>
      </c>
      <c r="N39" s="108"/>
      <c r="O39" s="108"/>
      <c r="Q39" s="108"/>
      <c r="S39" s="108">
        <f>IF(AND(M20=V43,Frage4="nein",Frage5="nein"),2,IF(AND(M20=V43,Frage4="nein",Frage5="ja"),1,IF(AND(M20=V42,Frage5="ja"),1,0)))</f>
        <v>0</v>
      </c>
      <c r="U39" s="169">
        <v>0</v>
      </c>
      <c r="V39" s="170">
        <v>1</v>
      </c>
      <c r="AA39" s="171"/>
    </row>
    <row r="40" spans="1:27" ht="15" customHeight="1">
      <c r="B40" s="172"/>
      <c r="M40" s="148"/>
      <c r="R40" s="141"/>
      <c r="U40" s="121">
        <v>43000.000000100001</v>
      </c>
      <c r="V40" s="123">
        <v>0</v>
      </c>
    </row>
    <row r="41" spans="1:27" ht="23.25" customHeight="1">
      <c r="B41" s="303" t="s">
        <v>69</v>
      </c>
      <c r="C41" s="294" t="str">
        <f>IFERROR(VLOOKUP(M18,U62:V63,2,FALSE),"")</f>
        <v xml:space="preserve">Dies ist der Fall, wenn sich nach Abzug der aufgelaufenen Verluste von den Rücklagen (und allen sonstigen Elementen, die im Allgemeinen den Eigenmitteln des Unternehmens zugerechnet werden) ein negativer kumulativer Betrag ergibt, der mehr als der Hälfte des gezeichneten Stammkapitals zzgl etwaiger Agios entspricht. </v>
      </c>
      <c r="D41" s="294"/>
      <c r="E41" s="294"/>
      <c r="F41" s="294"/>
      <c r="G41" s="294"/>
      <c r="H41" s="294"/>
      <c r="I41" s="294"/>
      <c r="J41" s="294"/>
      <c r="K41" s="294"/>
      <c r="L41" s="294"/>
      <c r="M41" s="295"/>
      <c r="R41" s="141"/>
    </row>
    <row r="42" spans="1:27" ht="18.75" customHeight="1">
      <c r="B42" s="304"/>
      <c r="C42" s="296"/>
      <c r="D42" s="296"/>
      <c r="E42" s="296"/>
      <c r="F42" s="296"/>
      <c r="G42" s="296"/>
      <c r="H42" s="296"/>
      <c r="I42" s="296"/>
      <c r="J42" s="296"/>
      <c r="K42" s="296"/>
      <c r="L42" s="296"/>
      <c r="M42" s="297"/>
      <c r="U42" s="134">
        <v>0</v>
      </c>
      <c r="V42" s="173" t="s">
        <v>91</v>
      </c>
      <c r="W42" s="135"/>
    </row>
    <row r="43" spans="1:27">
      <c r="B43" s="124"/>
      <c r="U43" s="116">
        <v>1</v>
      </c>
      <c r="V43" s="108" t="s">
        <v>92</v>
      </c>
      <c r="W43" s="117"/>
    </row>
    <row r="44" spans="1:27" ht="16.5" customHeight="1">
      <c r="A44" s="106">
        <f>IF(AND(A39=1,E35=V42,Frage5="nein"),1,0)</f>
        <v>1</v>
      </c>
      <c r="B44" s="174" t="s">
        <v>93</v>
      </c>
      <c r="C44" s="305" t="s">
        <v>94</v>
      </c>
      <c r="D44" s="305"/>
      <c r="E44" s="305"/>
      <c r="F44" s="305"/>
      <c r="G44" s="305"/>
      <c r="H44" s="305"/>
      <c r="I44" s="305"/>
      <c r="J44" s="305"/>
      <c r="K44" s="305"/>
      <c r="L44" s="305"/>
      <c r="M44" s="290" t="str">
        <f>IF(AND(H56="verletzt",I56="verletzt",H57="verletzt",I57="verletzt",G50="",G51="",G52="",G53=""),"ja",IF(OR(G50&lt;&gt;"",G51&lt;&gt;"",G52&lt;&gt;"",G53&lt;&gt;""),"","nein"))</f>
        <v>nein</v>
      </c>
      <c r="U44" s="121">
        <v>2</v>
      </c>
      <c r="V44" s="122" t="s">
        <v>95</v>
      </c>
      <c r="W44" s="123"/>
    </row>
    <row r="45" spans="1:27" ht="15" customHeight="1">
      <c r="B45" s="175"/>
      <c r="C45" s="306"/>
      <c r="D45" s="306"/>
      <c r="E45" s="306"/>
      <c r="F45" s="306"/>
      <c r="G45" s="306"/>
      <c r="H45" s="306"/>
      <c r="I45" s="306"/>
      <c r="J45" s="306"/>
      <c r="K45" s="306"/>
      <c r="L45" s="306"/>
      <c r="M45" s="307"/>
    </row>
    <row r="46" spans="1:27" ht="15" customHeight="1">
      <c r="B46" s="175"/>
      <c r="C46" s="306"/>
      <c r="D46" s="306"/>
      <c r="E46" s="306"/>
      <c r="F46" s="306"/>
      <c r="G46" s="306"/>
      <c r="H46" s="306"/>
      <c r="I46" s="306"/>
      <c r="J46" s="306"/>
      <c r="K46" s="306"/>
      <c r="L46" s="306"/>
      <c r="M46" s="307"/>
      <c r="S46" s="108">
        <f>IF(Frage5="ja",0,IF(AND(M44="ja",M20=V42),1,IF(AND(M44="nein",Frage5="nein",S39=0,S37=0),2,0)))</f>
        <v>2</v>
      </c>
      <c r="U46" s="108" t="s">
        <v>96</v>
      </c>
      <c r="X46" s="176">
        <f>IF(AND(V51=2,W51=2,W50&lt;&gt;2,X50=2),1,0)</f>
        <v>0</v>
      </c>
      <c r="Y46" s="177">
        <f>IF(AND(W51=2,X51=2,X50&lt;&gt;2,Y50=2),1,0)</f>
        <v>0</v>
      </c>
      <c r="Z46" s="178">
        <f>IF(AND(X51=2,Y51=2,Y50&lt;&gt;2,Z50=2),1,0)</f>
        <v>0</v>
      </c>
    </row>
    <row r="47" spans="1:27" ht="20.25" customHeight="1">
      <c r="B47" s="175"/>
      <c r="C47" s="306"/>
      <c r="D47" s="306"/>
      <c r="E47" s="306"/>
      <c r="F47" s="306"/>
      <c r="G47" s="306"/>
      <c r="H47" s="306"/>
      <c r="I47" s="306"/>
      <c r="J47" s="306"/>
      <c r="K47" s="306"/>
      <c r="L47" s="306"/>
      <c r="M47" s="291"/>
      <c r="U47" s="134" t="s">
        <v>97</v>
      </c>
      <c r="V47" s="173">
        <f>VLOOKUP(E31,Mitarbeiter,2,TRUE)</f>
        <v>0</v>
      </c>
      <c r="W47" s="173">
        <f>VLOOKUP(F31,Mitarbeiter,2,TRUE)</f>
        <v>0</v>
      </c>
      <c r="X47" s="108">
        <f>VLOOKUP(G31,Mitarbeiter,2,TRUE)</f>
        <v>1</v>
      </c>
      <c r="Y47" s="108">
        <f>VLOOKUP(H31,Mitarbeiter,2,TRUE)</f>
        <v>1</v>
      </c>
      <c r="Z47" s="108">
        <f>VLOOKUP(I31,Mitarbeiter,2,TRUE)</f>
        <v>1</v>
      </c>
      <c r="AA47" s="135"/>
    </row>
    <row r="48" spans="1:27" ht="15" customHeight="1">
      <c r="B48" s="172"/>
      <c r="M48" s="148"/>
      <c r="U48" s="116" t="s">
        <v>98</v>
      </c>
      <c r="V48" s="108">
        <f>VLOOKUP(E32,Umsatz,2,TRUE)</f>
        <v>0</v>
      </c>
      <c r="W48" s="108">
        <f>VLOOKUP(F32,Umsatz,2,TRUE)</f>
        <v>0</v>
      </c>
      <c r="X48" s="108">
        <f>VLOOKUP(G32,Umsatz,2,TRUE)</f>
        <v>1</v>
      </c>
      <c r="Y48" s="108">
        <f>VLOOKUP(H32,Umsatz,2,TRUE)</f>
        <v>1</v>
      </c>
      <c r="Z48" s="108">
        <f>VLOOKUP(I32,Umsatz,2,TRUE)</f>
        <v>1</v>
      </c>
      <c r="AA48" s="117"/>
    </row>
    <row r="49" spans="2:31" ht="30.95" customHeight="1">
      <c r="B49" s="147"/>
      <c r="C49" s="179"/>
      <c r="D49" s="179"/>
      <c r="E49" s="180" t="s">
        <v>78</v>
      </c>
      <c r="F49" s="180" t="s">
        <v>79</v>
      </c>
      <c r="G49" s="181"/>
      <c r="H49" s="181"/>
      <c r="I49" s="181"/>
      <c r="J49" s="179"/>
      <c r="K49" s="179"/>
      <c r="L49" s="179"/>
      <c r="M49" s="182"/>
      <c r="U49" s="116" t="s">
        <v>99</v>
      </c>
      <c r="V49" s="108">
        <f>VLOOKUP(E33,Bilanzsumme,2,TRUE)</f>
        <v>0</v>
      </c>
      <c r="W49" s="108">
        <f>VLOOKUP(F33,Bilanzsumme,2,TRUE)</f>
        <v>1</v>
      </c>
      <c r="X49" s="108">
        <f>VLOOKUP(G33,Bilanzsumme,2,TRUE)</f>
        <v>1</v>
      </c>
      <c r="Y49" s="108">
        <f>VLOOKUP(H33,Bilanzsumme,2,TRUE)</f>
        <v>1</v>
      </c>
      <c r="Z49" s="108">
        <f>VLOOKUP(I33,Bilanzsumme,2,TRUE)</f>
        <v>1</v>
      </c>
      <c r="AA49" s="117"/>
    </row>
    <row r="50" spans="2:31">
      <c r="B50" s="172"/>
      <c r="C50" s="183" t="s">
        <v>114</v>
      </c>
      <c r="D50" s="179"/>
      <c r="E50" s="184">
        <v>10</v>
      </c>
      <c r="F50" s="185">
        <v>10</v>
      </c>
      <c r="G50" s="183" t="str">
        <f>IF(OR(E50="",F50=""),"Daten fehlen!","")</f>
        <v/>
      </c>
      <c r="H50" s="179"/>
      <c r="I50" s="179"/>
      <c r="J50" s="179"/>
      <c r="K50" s="179"/>
      <c r="L50" s="179"/>
      <c r="M50" s="182"/>
      <c r="U50" s="116" t="s">
        <v>100</v>
      </c>
      <c r="V50" s="108">
        <f>IF(AND(E31&gt;0,(E32+E33)&gt;0),IF(AND(V47&gt;0,SUM(V48:V49)&gt;0),1,0),2)</f>
        <v>0</v>
      </c>
      <c r="W50" s="108">
        <f t="shared" ref="W50:Z50" si="0">IF(AND(F31&gt;0,(F32+F33)&gt;0),IF(AND(W47&gt;0,SUM(W48:W49)&gt;0),1,0),2)</f>
        <v>0</v>
      </c>
      <c r="X50" s="108">
        <f t="shared" si="0"/>
        <v>2</v>
      </c>
      <c r="Y50" s="108">
        <f t="shared" si="0"/>
        <v>2</v>
      </c>
      <c r="Z50" s="108">
        <f t="shared" si="0"/>
        <v>2</v>
      </c>
      <c r="AA50" s="117">
        <v>2</v>
      </c>
    </row>
    <row r="51" spans="2:31" ht="15" customHeight="1">
      <c r="B51" s="147"/>
      <c r="C51" s="186" t="s">
        <v>115</v>
      </c>
      <c r="D51" s="187"/>
      <c r="E51" s="155">
        <v>1</v>
      </c>
      <c r="F51" s="188">
        <v>1</v>
      </c>
      <c r="G51" s="183" t="str">
        <f>IF(OR(E51="",F51=""),"Daten fehlen!","")</f>
        <v/>
      </c>
      <c r="H51" s="187"/>
      <c r="I51" s="187"/>
      <c r="J51" s="187"/>
      <c r="K51" s="187"/>
      <c r="L51" s="187"/>
      <c r="M51" s="182"/>
      <c r="U51" s="121"/>
      <c r="V51" s="122">
        <f>IF(V50=W50,V50,W51)</f>
        <v>0</v>
      </c>
      <c r="W51" s="122">
        <f>IF(W50=X50,W50,X51)</f>
        <v>2</v>
      </c>
      <c r="X51" s="122">
        <f>IF(X50=Y50,X50,Y51)</f>
        <v>2</v>
      </c>
      <c r="Y51" s="122">
        <f>IF(Y50=Z50,Y50,Z51)</f>
        <v>2</v>
      </c>
      <c r="Z51" s="122">
        <f>IF(Z50=AA50,Z50,AA51)</f>
        <v>2</v>
      </c>
      <c r="AA51" s="123">
        <v>2</v>
      </c>
    </row>
    <row r="52" spans="2:31" ht="15" customHeight="1">
      <c r="B52" s="147"/>
      <c r="C52" s="186" t="s">
        <v>116</v>
      </c>
      <c r="D52" s="187"/>
      <c r="E52" s="155">
        <v>1</v>
      </c>
      <c r="F52" s="188">
        <v>1</v>
      </c>
      <c r="G52" s="183" t="str">
        <f>IF(OR(E52="",F52=""),"Daten fehlen!","")</f>
        <v/>
      </c>
      <c r="H52" s="187"/>
      <c r="I52" s="187"/>
      <c r="J52" s="187"/>
      <c r="K52" s="187"/>
      <c r="L52" s="187"/>
      <c r="M52" s="182"/>
      <c r="V52" s="189" t="str">
        <f>IF(I28="ja",V42,IF(I28="nein",VLOOKUP(V51,KMU_Ergebnis,2,FALSE),"Frage (3a) beantworten!"))</f>
        <v>kein KMU</v>
      </c>
    </row>
    <row r="53" spans="2:31">
      <c r="B53" s="147"/>
      <c r="C53" s="186" t="s">
        <v>117</v>
      </c>
      <c r="D53" s="190"/>
      <c r="E53" s="157">
        <v>10</v>
      </c>
      <c r="F53" s="191">
        <v>10</v>
      </c>
      <c r="G53" s="183" t="str">
        <f>IF(OR(E53="",F53=""),"Daten fehlen!","")</f>
        <v/>
      </c>
      <c r="H53" s="187"/>
      <c r="I53" s="187"/>
      <c r="J53" s="187"/>
      <c r="K53" s="187"/>
      <c r="L53" s="187"/>
      <c r="M53" s="182"/>
    </row>
    <row r="54" spans="2:31">
      <c r="B54" s="147"/>
      <c r="C54" s="192"/>
      <c r="D54" s="187"/>
      <c r="E54" s="187"/>
      <c r="F54" s="187"/>
      <c r="G54" s="187"/>
      <c r="H54" s="187"/>
      <c r="I54" s="187"/>
      <c r="J54" s="187"/>
      <c r="K54" s="187"/>
      <c r="L54" s="187"/>
      <c r="M54" s="182"/>
    </row>
    <row r="55" spans="2:31" ht="30" customHeight="1">
      <c r="B55" s="147"/>
      <c r="C55" s="187"/>
      <c r="D55" s="187"/>
      <c r="E55" s="193" t="s">
        <v>78</v>
      </c>
      <c r="F55" s="193" t="s">
        <v>79</v>
      </c>
      <c r="G55" s="193" t="s">
        <v>101</v>
      </c>
      <c r="H55" s="187"/>
      <c r="I55" s="179"/>
      <c r="J55" s="179"/>
      <c r="K55" s="179"/>
      <c r="L55" s="179"/>
      <c r="M55" s="182"/>
      <c r="U55" s="134" t="s">
        <v>68</v>
      </c>
      <c r="V55" s="173" t="s">
        <v>102</v>
      </c>
      <c r="W55" s="173"/>
      <c r="X55" s="173"/>
      <c r="Y55" s="173"/>
      <c r="Z55" s="173"/>
      <c r="AA55" s="173"/>
      <c r="AB55" s="173"/>
      <c r="AC55" s="173"/>
      <c r="AD55" s="173"/>
      <c r="AE55" s="135"/>
    </row>
    <row r="56" spans="2:31" ht="15" customHeight="1">
      <c r="B56" s="147"/>
      <c r="C56" s="179" t="s">
        <v>103</v>
      </c>
      <c r="D56" s="179"/>
      <c r="E56" s="194">
        <f>IFERROR((E53)/(E52),0)</f>
        <v>10</v>
      </c>
      <c r="F56" s="194">
        <f>IFERROR((F53)/(F52),0)</f>
        <v>10</v>
      </c>
      <c r="G56" s="195">
        <v>7.5</v>
      </c>
      <c r="H56" s="196" t="str">
        <f>IF(OR(E56&gt;$G56,E56&lt;0),"verletzt","nicht verletzt")</f>
        <v>verletzt</v>
      </c>
      <c r="I56" s="196" t="str">
        <f>IF(OR(F56&gt;$G56,F56&lt;0),"verletzt","nicht verletzt")</f>
        <v>verletzt</v>
      </c>
      <c r="J56" s="179"/>
      <c r="K56" s="179"/>
      <c r="L56" s="179"/>
      <c r="M56" s="182"/>
      <c r="U56" s="121" t="s">
        <v>71</v>
      </c>
      <c r="V56" s="122" t="s">
        <v>104</v>
      </c>
      <c r="W56" s="122"/>
      <c r="X56" s="122"/>
      <c r="Y56" s="122"/>
      <c r="Z56" s="122"/>
      <c r="AA56" s="122"/>
      <c r="AB56" s="122"/>
      <c r="AC56" s="122"/>
      <c r="AD56" s="122"/>
      <c r="AE56" s="123"/>
    </row>
    <row r="57" spans="2:31" ht="15" customHeight="1">
      <c r="B57" s="147"/>
      <c r="C57" s="179" t="s">
        <v>105</v>
      </c>
      <c r="D57" s="179"/>
      <c r="E57" s="194">
        <f>IFERROR(E50/E51,0)</f>
        <v>10</v>
      </c>
      <c r="F57" s="194">
        <f>IFERROR(F50/F51,0)</f>
        <v>10</v>
      </c>
      <c r="G57" s="195">
        <v>1</v>
      </c>
      <c r="H57" s="196" t="str">
        <f>IF(OR(E57&lt;$G57,E57&lt;0),"verletzt","nicht verletzt")</f>
        <v>nicht verletzt</v>
      </c>
      <c r="I57" s="196" t="str">
        <f>IF(OR(F57&lt;$G57,F57&lt;0),"verletzt","nicht verletzt")</f>
        <v>nicht verletzt</v>
      </c>
      <c r="J57" s="179"/>
      <c r="K57" s="179"/>
      <c r="L57" s="179"/>
      <c r="M57" s="182"/>
    </row>
    <row r="58" spans="2:31" ht="15" customHeight="1">
      <c r="B58" s="147"/>
      <c r="C58" s="179"/>
      <c r="D58" s="179"/>
      <c r="E58" s="194"/>
      <c r="F58" s="194"/>
      <c r="G58" s="195"/>
      <c r="H58" s="196"/>
      <c r="I58" s="196"/>
      <c r="J58" s="179"/>
      <c r="K58" s="179"/>
      <c r="L58" s="179"/>
      <c r="M58" s="182"/>
    </row>
    <row r="59" spans="2:31" ht="15" customHeight="1">
      <c r="B59" s="308" t="s">
        <v>69</v>
      </c>
      <c r="C59" s="197" t="s">
        <v>106</v>
      </c>
      <c r="D59" s="197"/>
      <c r="E59" s="198"/>
      <c r="F59" s="198"/>
      <c r="G59" s="199"/>
      <c r="H59" s="200"/>
      <c r="I59" s="200"/>
      <c r="J59" s="197"/>
      <c r="K59" s="197"/>
      <c r="L59" s="197"/>
      <c r="M59" s="201"/>
    </row>
    <row r="60" spans="2:31" ht="15" customHeight="1">
      <c r="B60" s="308"/>
      <c r="C60" s="197" t="s">
        <v>261</v>
      </c>
      <c r="D60" s="197"/>
      <c r="E60" s="198"/>
      <c r="F60" s="198"/>
      <c r="G60" s="199"/>
      <c r="H60" s="200"/>
      <c r="I60" s="200"/>
      <c r="J60" s="197"/>
      <c r="K60" s="197"/>
      <c r="L60" s="197"/>
      <c r="M60" s="201"/>
    </row>
    <row r="61" spans="2:31" ht="15" customHeight="1">
      <c r="B61" s="309"/>
      <c r="C61" s="202"/>
      <c r="D61" s="202"/>
      <c r="E61" s="203"/>
      <c r="F61" s="203"/>
      <c r="G61" s="204"/>
      <c r="H61" s="205"/>
      <c r="I61" s="205"/>
      <c r="J61" s="202"/>
      <c r="K61" s="202"/>
      <c r="L61" s="202"/>
      <c r="M61" s="206"/>
    </row>
    <row r="62" spans="2:31" ht="15" customHeight="1">
      <c r="U62" s="134" t="s">
        <v>68</v>
      </c>
      <c r="V62" s="173" t="s">
        <v>107</v>
      </c>
      <c r="W62" s="173"/>
      <c r="X62" s="173"/>
      <c r="Y62" s="173"/>
      <c r="Z62" s="173"/>
      <c r="AA62" s="173"/>
      <c r="AB62" s="173"/>
      <c r="AC62" s="173"/>
      <c r="AD62" s="173"/>
      <c r="AE62" s="135"/>
    </row>
    <row r="63" spans="2:31">
      <c r="U63" s="121" t="s">
        <v>71</v>
      </c>
      <c r="V63" s="207" t="s">
        <v>108</v>
      </c>
      <c r="W63" s="122"/>
      <c r="X63" s="122"/>
      <c r="Y63" s="122"/>
      <c r="Z63" s="122"/>
      <c r="AA63" s="122"/>
      <c r="AB63" s="122"/>
      <c r="AC63" s="122"/>
      <c r="AD63" s="122"/>
      <c r="AE63" s="123"/>
    </row>
    <row r="66" spans="21:27">
      <c r="U66" s="134" t="s">
        <v>109</v>
      </c>
      <c r="V66" s="173"/>
      <c r="W66" s="173"/>
      <c r="X66" s="173"/>
      <c r="Y66" s="173"/>
      <c r="Z66" s="173"/>
      <c r="AA66" s="135"/>
    </row>
    <row r="67" spans="21:27">
      <c r="U67" s="116" t="s">
        <v>110</v>
      </c>
      <c r="AA67" s="117"/>
    </row>
    <row r="68" spans="21:27">
      <c r="U68" s="121" t="s">
        <v>111</v>
      </c>
      <c r="V68" s="122"/>
      <c r="W68" s="122"/>
      <c r="X68" s="122"/>
      <c r="Y68" s="122"/>
      <c r="Z68" s="122"/>
      <c r="AA68" s="123"/>
    </row>
  </sheetData>
  <sheetProtection algorithmName="SHA-512" hashValue="+f2YztTgcOHEHt8YyWvM26MisPguf/K1zY9hNcTnPLag2MlnYTyHxagmcTr8gsqdTz/iTZAMy43csOVOdb0Vmw==" saltValue="VvUM93q2bk808j1q4TXwww==" spinCount="100000" sheet="1" objects="1" scenarios="1"/>
  <protectedRanges>
    <protectedRange sqref="M39 E31:I33 M18 M11:M12 M37 E50:F53 I28" name="Eingabefelder"/>
  </protectedRanges>
  <mergeCells count="17">
    <mergeCell ref="B41:B42"/>
    <mergeCell ref="C41:M42"/>
    <mergeCell ref="C44:L47"/>
    <mergeCell ref="M44:M47"/>
    <mergeCell ref="B59:B61"/>
    <mergeCell ref="C39:L39"/>
    <mergeCell ref="B4:M4"/>
    <mergeCell ref="B6:M6"/>
    <mergeCell ref="F8:M8"/>
    <mergeCell ref="B11:B12"/>
    <mergeCell ref="C11:L12"/>
    <mergeCell ref="M11:M12"/>
    <mergeCell ref="B14:B16"/>
    <mergeCell ref="C14:M16"/>
    <mergeCell ref="C22:M25"/>
    <mergeCell ref="C26:M26"/>
    <mergeCell ref="C28:H28"/>
  </mergeCells>
  <conditionalFormatting sqref="E31:F33">
    <cfRule type="cellIs" dxfId="32" priority="21" operator="equal">
      <formula>""</formula>
    </cfRule>
  </conditionalFormatting>
  <conditionalFormatting sqref="G31:G33">
    <cfRule type="expression" dxfId="31" priority="20">
      <formula>$X$46=1</formula>
    </cfRule>
  </conditionalFormatting>
  <conditionalFormatting sqref="H31:H33">
    <cfRule type="expression" dxfId="30" priority="19">
      <formula>$Y$46=1</formula>
    </cfRule>
  </conditionalFormatting>
  <conditionalFormatting sqref="I31:I33">
    <cfRule type="expression" dxfId="29" priority="18">
      <formula>$Z$46=1</formula>
    </cfRule>
  </conditionalFormatting>
  <conditionalFormatting sqref="E50:F53">
    <cfRule type="cellIs" dxfId="28" priority="17" operator="equal">
      <formula>""</formula>
    </cfRule>
  </conditionalFormatting>
  <conditionalFormatting sqref="E34:I34">
    <cfRule type="cellIs" dxfId="27" priority="16" operator="equal">
      <formula>$V$44</formula>
    </cfRule>
  </conditionalFormatting>
  <conditionalFormatting sqref="B18:M18">
    <cfRule type="expression" dxfId="26" priority="15">
      <formula>$A$18=0</formula>
    </cfRule>
  </conditionalFormatting>
  <conditionalFormatting sqref="B20:M27 B29:M35 B28:C28 I28:L28">
    <cfRule type="expression" dxfId="25" priority="14">
      <formula>$A$20=0</formula>
    </cfRule>
  </conditionalFormatting>
  <conditionalFormatting sqref="B37:M37">
    <cfRule type="expression" dxfId="24" priority="13">
      <formula>$A$37=0</formula>
    </cfRule>
  </conditionalFormatting>
  <conditionalFormatting sqref="B39:M42">
    <cfRule type="expression" dxfId="23" priority="12">
      <formula>$A$39=0</formula>
    </cfRule>
  </conditionalFormatting>
  <conditionalFormatting sqref="B44:M61">
    <cfRule type="expression" dxfId="22" priority="11">
      <formula>$A$44=0</formula>
    </cfRule>
  </conditionalFormatting>
  <conditionalFormatting sqref="F8">
    <cfRule type="expression" dxfId="21" priority="22">
      <formula>$S$10=0</formula>
    </cfRule>
  </conditionalFormatting>
  <conditionalFormatting sqref="F8">
    <cfRule type="expression" dxfId="20" priority="23">
      <formula>$S$10=3</formula>
    </cfRule>
    <cfRule type="expression" dxfId="19" priority="24">
      <formula>$S$10=2</formula>
    </cfRule>
    <cfRule type="expression" dxfId="18" priority="25">
      <formula>$S$10=1</formula>
    </cfRule>
  </conditionalFormatting>
  <conditionalFormatting sqref="H30:H33">
    <cfRule type="expression" dxfId="17" priority="10">
      <formula>$H$27=0</formula>
    </cfRule>
  </conditionalFormatting>
  <conditionalFormatting sqref="I30:I33">
    <cfRule type="expression" dxfId="16" priority="9">
      <formula>$I$27=0</formula>
    </cfRule>
  </conditionalFormatting>
  <conditionalFormatting sqref="G30:G33">
    <cfRule type="expression" dxfId="15" priority="8">
      <formula>$G$27=0</formula>
    </cfRule>
  </conditionalFormatting>
  <conditionalFormatting sqref="C61:I61">
    <cfRule type="expression" dxfId="14" priority="7">
      <formula>$A$44=0</formula>
    </cfRule>
  </conditionalFormatting>
  <conditionalFormatting sqref="I28">
    <cfRule type="expression" dxfId="13" priority="5">
      <formula>$A$20=0</formula>
    </cfRule>
  </conditionalFormatting>
  <conditionalFormatting sqref="I28">
    <cfRule type="cellIs" dxfId="12" priority="6" operator="equal">
      <formula>""</formula>
    </cfRule>
  </conditionalFormatting>
  <conditionalFormatting sqref="M28">
    <cfRule type="expression" dxfId="11" priority="4">
      <formula>$A$20=0</formula>
    </cfRule>
  </conditionalFormatting>
  <conditionalFormatting sqref="E31:I33">
    <cfRule type="expression" dxfId="10" priority="3">
      <formula>$I$28="ja"</formula>
    </cfRule>
  </conditionalFormatting>
  <conditionalFormatting sqref="C30:J34">
    <cfRule type="expression" dxfId="9" priority="1">
      <formula>$I$28="ja"</formula>
    </cfRule>
    <cfRule type="expression" dxfId="8" priority="2">
      <formula>$I$28=""</formula>
    </cfRule>
  </conditionalFormatting>
  <dataValidations count="2">
    <dataValidation type="list" allowBlank="1" showInputMessage="1" showErrorMessage="1" sqref="M18" xr:uid="{37A31D3D-FFDC-49FC-97D7-D64E61920205}">
      <formula1>Rechtsform</formula1>
    </dataValidation>
    <dataValidation type="list" allowBlank="1" showInputMessage="1" showErrorMessage="1" sqref="M11 M37 M50 M39 I28" xr:uid="{568352FA-C27A-44A2-A266-A62940DC8A5E}">
      <formula1>$U$10:$U$11</formula1>
    </dataValidation>
  </dataValidations>
  <hyperlinks>
    <hyperlink ref="C26:M26" location="Hilfestellung" display="Link zur Hilfestellung" xr:uid="{0B6F5253-5338-4E66-8821-8803BE6B9BEB}"/>
  </hyperlinks>
  <pageMargins left="0.7" right="0.7" top="0.75" bottom="0.75" header="0.3" footer="0.3"/>
  <pageSetup paperSize="9" scale="3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0FE4B-9C12-4FA4-9321-8A3FD4721400}">
  <dimension ref="B1:G12"/>
  <sheetViews>
    <sheetView zoomScaleNormal="100" workbookViewId="0">
      <selection activeCell="E10" sqref="E10"/>
    </sheetView>
  </sheetViews>
  <sheetFormatPr baseColWidth="10" defaultRowHeight="15"/>
  <cols>
    <col min="1" max="1" width="4.28515625" customWidth="1"/>
    <col min="3" max="3" width="35.140625" customWidth="1"/>
    <col min="4" max="4" width="21.42578125" customWidth="1"/>
    <col min="5" max="5" width="32.5703125" customWidth="1"/>
    <col min="6" max="6" width="35.140625" bestFit="1" customWidth="1"/>
  </cols>
  <sheetData>
    <row r="1" spans="2:7" ht="44.25" customHeight="1">
      <c r="B1" s="312" t="s">
        <v>127</v>
      </c>
      <c r="C1" s="313"/>
      <c r="D1" s="313"/>
      <c r="E1" s="313"/>
      <c r="F1" s="313"/>
      <c r="G1" s="313"/>
    </row>
    <row r="2" spans="2:7">
      <c r="B2" s="314"/>
      <c r="C2" s="314"/>
      <c r="D2" s="314"/>
      <c r="E2" s="314"/>
      <c r="F2" s="314"/>
    </row>
    <row r="3" spans="2:7" ht="15.75" thickBot="1"/>
    <row r="4" spans="2:7" ht="27" customHeight="1" thickBot="1">
      <c r="B4" t="s">
        <v>118</v>
      </c>
      <c r="C4" s="315" t="s">
        <v>120</v>
      </c>
      <c r="D4" s="316"/>
      <c r="E4" s="316"/>
      <c r="F4" s="21" t="s">
        <v>43</v>
      </c>
    </row>
    <row r="5" spans="2:7" ht="27" customHeight="1" thickBot="1">
      <c r="B5" t="s">
        <v>119</v>
      </c>
      <c r="C5" s="317" t="s">
        <v>121</v>
      </c>
      <c r="D5" s="318"/>
      <c r="E5" s="318"/>
      <c r="F5" s="22" t="str">
        <f>IF(AND(E12="KKU",F12="KKU"),"KKU",IF(AND(E12="kein KKU",F12="kein KKU"),"kein KKU","nicht eindeutig - weitere Jahre prüfen"))</f>
        <v>KKU</v>
      </c>
    </row>
    <row r="7" spans="2:7">
      <c r="E7" s="18" t="s">
        <v>122</v>
      </c>
      <c r="F7" s="19" t="s">
        <v>123</v>
      </c>
    </row>
    <row r="8" spans="2:7">
      <c r="C8" s="310" t="s">
        <v>124</v>
      </c>
      <c r="D8" s="311"/>
      <c r="E8" s="20">
        <v>49</v>
      </c>
      <c r="F8" s="20">
        <v>49</v>
      </c>
    </row>
    <row r="9" spans="2:7">
      <c r="C9" s="310" t="s">
        <v>126</v>
      </c>
      <c r="D9" s="311"/>
      <c r="E9" s="20">
        <v>10</v>
      </c>
      <c r="F9" s="20">
        <v>100</v>
      </c>
    </row>
    <row r="10" spans="2:7">
      <c r="C10" s="310" t="s">
        <v>125</v>
      </c>
      <c r="D10" s="311"/>
      <c r="E10" s="20">
        <v>200000000</v>
      </c>
      <c r="F10" s="20">
        <v>100</v>
      </c>
    </row>
    <row r="12" spans="2:7">
      <c r="E12" s="23" t="str">
        <f>IF(AND(E8&lt;50,OR(E9&lt;10000000, E10&lt;10000000,)),"KKU","kein KKU")</f>
        <v>KKU</v>
      </c>
      <c r="F12" s="23" t="str">
        <f>IF(AND(F8&lt;50,OR(F9&lt;10000000, F10&lt;10000000,)),"KKU","kein KKU")</f>
        <v>KKU</v>
      </c>
    </row>
  </sheetData>
  <mergeCells count="7">
    <mergeCell ref="C10:D10"/>
    <mergeCell ref="B1:G1"/>
    <mergeCell ref="B2:F2"/>
    <mergeCell ref="C4:E4"/>
    <mergeCell ref="C5:E5"/>
    <mergeCell ref="C8:D8"/>
    <mergeCell ref="C9:D9"/>
  </mergeCells>
  <conditionalFormatting sqref="F4 E12:F12">
    <cfRule type="containsText" dxfId="7" priority="7" operator="containsText" text="noch zu prüfen">
      <formula>NOT(ISERROR(SEARCH("noch zu prüfen",E4)))</formula>
    </cfRule>
    <cfRule type="containsText" dxfId="6" priority="8" operator="containsText" text="nicht erfüllt">
      <formula>NOT(ISERROR(SEARCH("nicht erfüllt",E4)))</formula>
    </cfRule>
  </conditionalFormatting>
  <conditionalFormatting sqref="E8:F9">
    <cfRule type="containsText" dxfId="5" priority="5" operator="containsText" text="noch zu prüfen">
      <formula>NOT(ISERROR(SEARCH("noch zu prüfen",E8)))</formula>
    </cfRule>
    <cfRule type="containsText" dxfId="4" priority="6" operator="containsText" text="nicht erfüllt">
      <formula>NOT(ISERROR(SEARCH("nicht erfüllt",E8)))</formula>
    </cfRule>
  </conditionalFormatting>
  <conditionalFormatting sqref="E10:F10">
    <cfRule type="containsText" dxfId="3" priority="3" operator="containsText" text="noch zu prüfen">
      <formula>NOT(ISERROR(SEARCH("noch zu prüfen",E10)))</formula>
    </cfRule>
    <cfRule type="containsText" dxfId="2" priority="4" operator="containsText" text="nicht erfüllt">
      <formula>NOT(ISERROR(SEARCH("nicht erfüllt",E10)))</formula>
    </cfRule>
  </conditionalFormatting>
  <conditionalFormatting sqref="F5">
    <cfRule type="containsText" dxfId="1" priority="1" operator="containsText" text="noch zu prüfen">
      <formula>NOT(ISERROR(SEARCH("noch zu prüfen",F5)))</formula>
    </cfRule>
    <cfRule type="containsText" dxfId="0" priority="2" operator="containsText" text="nicht erfüllt">
      <formula>NOT(ISERROR(SEARCH("nicht erfüllt",F5)))</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2BD8B-909F-40AA-A143-6EB771BDD7EA}">
  <sheetPr>
    <pageSetUpPr fitToPage="1"/>
  </sheetPr>
  <dimension ref="A2:AC86"/>
  <sheetViews>
    <sheetView zoomScale="90" zoomScaleNormal="90" workbookViewId="0">
      <selection activeCell="P32" sqref="P32"/>
    </sheetView>
  </sheetViews>
  <sheetFormatPr baseColWidth="10" defaultRowHeight="15"/>
  <cols>
    <col min="1" max="5" width="2.7109375" style="47" customWidth="1"/>
    <col min="6" max="6" width="63.140625" style="47" customWidth="1"/>
    <col min="7" max="7" width="13" style="47" bestFit="1" customWidth="1"/>
    <col min="8" max="8" width="21.140625" style="47" customWidth="1"/>
    <col min="9" max="9" width="13.28515625" style="47" bestFit="1" customWidth="1"/>
    <col min="10" max="10" width="15.140625" style="47" bestFit="1" customWidth="1"/>
    <col min="11" max="11" width="15" style="47" bestFit="1" customWidth="1"/>
    <col min="12" max="12" width="12.42578125" style="47" bestFit="1" customWidth="1"/>
    <col min="13" max="13" width="13.42578125" style="47" bestFit="1" customWidth="1"/>
    <col min="14" max="15" width="10.5703125" style="47" bestFit="1" customWidth="1"/>
    <col min="16" max="16" width="10.85546875" style="47" bestFit="1" customWidth="1"/>
    <col min="17" max="17" width="11.5703125" style="47" bestFit="1" customWidth="1"/>
    <col min="18" max="18" width="13" style="47" bestFit="1" customWidth="1"/>
    <col min="19" max="19" width="38.42578125" style="47" customWidth="1"/>
    <col min="20" max="16384" width="11.42578125" style="47"/>
  </cols>
  <sheetData>
    <row r="2" spans="1:29" ht="16.5" customHeight="1" thickBot="1">
      <c r="E2" s="333" t="s">
        <v>197</v>
      </c>
      <c r="F2" s="333"/>
      <c r="G2" s="48"/>
      <c r="H2" s="48"/>
      <c r="I2" s="48"/>
      <c r="J2" s="48"/>
      <c r="K2" s="48"/>
      <c r="L2" s="48"/>
      <c r="M2" s="48"/>
      <c r="N2" s="48"/>
      <c r="O2" s="48"/>
      <c r="P2" s="48"/>
      <c r="Q2" s="48"/>
      <c r="R2" s="48"/>
      <c r="S2" s="48"/>
      <c r="T2" s="48"/>
      <c r="U2" s="48"/>
      <c r="V2" s="48"/>
      <c r="W2" s="48"/>
      <c r="X2" s="48"/>
      <c r="Y2" s="48"/>
      <c r="Z2" s="48"/>
      <c r="AA2" s="48"/>
      <c r="AB2" s="48"/>
      <c r="AC2" s="48"/>
    </row>
    <row r="3" spans="1:29" ht="15.75" thickBot="1">
      <c r="F3" s="55" t="s">
        <v>264</v>
      </c>
      <c r="G3" s="54"/>
      <c r="H3" s="50" t="s">
        <v>166</v>
      </c>
      <c r="I3" s="51" t="s">
        <v>167</v>
      </c>
      <c r="J3" s="51" t="s">
        <v>168</v>
      </c>
      <c r="K3" s="51" t="s">
        <v>169</v>
      </c>
      <c r="L3" s="51" t="s">
        <v>170</v>
      </c>
      <c r="M3" s="51" t="s">
        <v>171</v>
      </c>
      <c r="N3" s="51" t="s">
        <v>172</v>
      </c>
      <c r="O3" s="51" t="s">
        <v>173</v>
      </c>
      <c r="P3" s="51" t="s">
        <v>174</v>
      </c>
      <c r="Q3" s="51" t="s">
        <v>175</v>
      </c>
      <c r="R3" s="51" t="s">
        <v>163</v>
      </c>
      <c r="S3" s="327">
        <f>IF(R7,R4/R7-100%,0)</f>
        <v>0</v>
      </c>
      <c r="T3" s="52"/>
      <c r="U3" s="52"/>
      <c r="V3" s="52"/>
      <c r="W3" s="52"/>
      <c r="X3" s="52"/>
      <c r="Y3" s="52"/>
      <c r="Z3" s="52"/>
      <c r="AA3" s="52"/>
      <c r="AB3" s="52"/>
      <c r="AC3" s="52"/>
    </row>
    <row r="4" spans="1:29">
      <c r="F4" s="48"/>
      <c r="G4" s="48"/>
      <c r="H4" s="56">
        <v>0</v>
      </c>
      <c r="I4" s="56">
        <v>0</v>
      </c>
      <c r="J4" s="56">
        <v>0</v>
      </c>
      <c r="K4" s="56">
        <v>0</v>
      </c>
      <c r="L4" s="56">
        <v>0</v>
      </c>
      <c r="M4" s="56">
        <v>0</v>
      </c>
      <c r="N4" s="56">
        <v>0</v>
      </c>
      <c r="O4" s="56">
        <v>0</v>
      </c>
      <c r="P4" s="56">
        <v>0</v>
      </c>
      <c r="Q4" s="56">
        <v>0</v>
      </c>
      <c r="R4" s="56">
        <f>SUM(H4:Q4)</f>
        <v>0</v>
      </c>
      <c r="S4" s="328"/>
      <c r="T4" s="48"/>
      <c r="U4" s="48"/>
      <c r="V4" s="48"/>
      <c r="W4" s="48"/>
      <c r="X4" s="48"/>
      <c r="Y4" s="48"/>
      <c r="Z4" s="48"/>
      <c r="AA4" s="48"/>
      <c r="AB4" s="48"/>
      <c r="AC4" s="48"/>
    </row>
    <row r="5" spans="1:29" ht="15.75" thickBot="1">
      <c r="F5" s="48"/>
      <c r="G5" s="48"/>
      <c r="H5" s="48"/>
      <c r="I5" s="48"/>
      <c r="J5" s="48"/>
      <c r="K5" s="48"/>
      <c r="L5" s="48"/>
      <c r="M5" s="48"/>
      <c r="N5" s="48"/>
      <c r="O5" s="48"/>
      <c r="P5" s="48"/>
      <c r="Q5" s="48"/>
      <c r="R5" s="48"/>
      <c r="S5" s="329"/>
      <c r="T5" s="48"/>
      <c r="U5" s="48"/>
      <c r="V5" s="48"/>
      <c r="W5" s="48"/>
      <c r="X5" s="48"/>
      <c r="Y5" s="48"/>
      <c r="Z5" s="48"/>
      <c r="AA5" s="48"/>
      <c r="AB5" s="48"/>
      <c r="AC5" s="48"/>
    </row>
    <row r="6" spans="1:29" ht="15.75" thickBot="1">
      <c r="F6" s="331" t="s">
        <v>265</v>
      </c>
      <c r="G6" s="332"/>
      <c r="H6" s="50" t="s">
        <v>176</v>
      </c>
      <c r="I6" s="51" t="s">
        <v>177</v>
      </c>
      <c r="J6" s="51" t="s">
        <v>178</v>
      </c>
      <c r="K6" s="51" t="s">
        <v>179</v>
      </c>
      <c r="L6" s="51" t="s">
        <v>180</v>
      </c>
      <c r="M6" s="51" t="s">
        <v>181</v>
      </c>
      <c r="N6" s="51" t="s">
        <v>182</v>
      </c>
      <c r="O6" s="51" t="s">
        <v>183</v>
      </c>
      <c r="P6" s="51" t="s">
        <v>184</v>
      </c>
      <c r="Q6" s="51" t="s">
        <v>185</v>
      </c>
      <c r="R6" s="51" t="s">
        <v>163</v>
      </c>
      <c r="S6" s="329"/>
      <c r="T6" s="48"/>
      <c r="U6" s="48"/>
      <c r="V6" s="48"/>
      <c r="W6" s="48"/>
      <c r="X6" s="48"/>
      <c r="Y6" s="48"/>
      <c r="Z6" s="48"/>
      <c r="AA6" s="48"/>
      <c r="AB6" s="48"/>
      <c r="AC6" s="48"/>
    </row>
    <row r="7" spans="1:29" ht="15.75" thickBot="1">
      <c r="F7" s="48"/>
      <c r="G7" s="48"/>
      <c r="H7" s="56">
        <v>0</v>
      </c>
      <c r="I7" s="56">
        <v>0</v>
      </c>
      <c r="J7" s="56">
        <v>0</v>
      </c>
      <c r="K7" s="56">
        <v>0</v>
      </c>
      <c r="L7" s="56">
        <v>0</v>
      </c>
      <c r="M7" s="56">
        <v>0</v>
      </c>
      <c r="N7" s="56">
        <v>0</v>
      </c>
      <c r="O7" s="56">
        <v>0</v>
      </c>
      <c r="P7" s="56">
        <v>0</v>
      </c>
      <c r="Q7" s="56">
        <v>0</v>
      </c>
      <c r="R7" s="56">
        <f>+SUM(H7:Q7)</f>
        <v>0</v>
      </c>
      <c r="S7" s="330"/>
      <c r="T7" s="48"/>
      <c r="U7" s="48"/>
      <c r="V7" s="48"/>
      <c r="W7" s="48"/>
      <c r="X7" s="48"/>
      <c r="Y7" s="48"/>
      <c r="Z7" s="48"/>
      <c r="AA7" s="48"/>
      <c r="AB7" s="48"/>
      <c r="AC7" s="48"/>
    </row>
    <row r="8" spans="1:29">
      <c r="F8" s="48"/>
      <c r="G8" s="48"/>
      <c r="H8" s="48"/>
      <c r="I8" s="53"/>
      <c r="J8" s="53"/>
      <c r="K8" s="53"/>
      <c r="L8" s="53"/>
      <c r="M8" s="53"/>
      <c r="N8" s="53"/>
      <c r="O8" s="53"/>
      <c r="P8" s="53"/>
      <c r="Q8" s="53"/>
      <c r="R8" s="49"/>
      <c r="S8" s="48"/>
      <c r="T8" s="48"/>
      <c r="U8" s="48"/>
      <c r="V8" s="48"/>
      <c r="W8" s="48"/>
      <c r="X8" s="48"/>
      <c r="Y8" s="48"/>
      <c r="Z8" s="48"/>
      <c r="AA8" s="48"/>
      <c r="AB8" s="48"/>
      <c r="AC8" s="48"/>
    </row>
    <row r="9" spans="1:29" ht="16.5" customHeight="1" thickBot="1">
      <c r="E9" s="319" t="s">
        <v>242</v>
      </c>
      <c r="F9" s="319"/>
      <c r="G9" s="48"/>
      <c r="H9" s="48"/>
      <c r="I9" s="53"/>
      <c r="J9" s="53"/>
      <c r="K9" s="53"/>
      <c r="L9" s="53"/>
      <c r="M9" s="53"/>
      <c r="N9" s="53"/>
      <c r="O9" s="53"/>
      <c r="P9" s="53"/>
      <c r="Q9" s="53"/>
      <c r="R9" s="49"/>
      <c r="S9" s="48"/>
      <c r="T9" s="48"/>
      <c r="U9" s="48"/>
      <c r="V9" s="48"/>
      <c r="W9" s="48"/>
      <c r="X9" s="48"/>
      <c r="Y9" s="48"/>
      <c r="Z9" s="48"/>
      <c r="AA9" s="48"/>
      <c r="AB9" s="48"/>
      <c r="AC9" s="48"/>
    </row>
    <row r="10" spans="1:29" ht="15" customHeight="1" thickBot="1">
      <c r="A10" s="326" t="s">
        <v>207</v>
      </c>
      <c r="B10" s="47">
        <v>4</v>
      </c>
      <c r="C10" s="47">
        <v>2</v>
      </c>
      <c r="D10" s="47">
        <v>1</v>
      </c>
      <c r="E10" s="47" t="s">
        <v>198</v>
      </c>
      <c r="F10" s="65" t="s">
        <v>186</v>
      </c>
      <c r="G10" s="58"/>
      <c r="H10" s="66"/>
      <c r="I10" s="66"/>
      <c r="J10" s="66"/>
      <c r="K10" s="66"/>
      <c r="L10" s="66"/>
      <c r="M10" s="66"/>
      <c r="N10" s="66"/>
      <c r="O10" s="66"/>
      <c r="P10" s="66"/>
      <c r="Q10" s="99"/>
      <c r="R10" s="103">
        <f>SUM(H10:Q10)</f>
        <v>0</v>
      </c>
      <c r="S10" s="322"/>
      <c r="T10" s="323"/>
      <c r="U10" s="323"/>
      <c r="V10" s="323"/>
      <c r="W10" s="323"/>
      <c r="X10" s="323"/>
      <c r="Y10" s="323"/>
      <c r="Z10" s="48"/>
      <c r="AA10" s="48"/>
      <c r="AB10" s="48"/>
      <c r="AC10" s="48"/>
    </row>
    <row r="11" spans="1:29" ht="15.75" thickBot="1">
      <c r="A11" s="326"/>
      <c r="B11" s="47">
        <v>4</v>
      </c>
      <c r="C11" s="47">
        <v>2</v>
      </c>
      <c r="D11" s="47">
        <v>1</v>
      </c>
      <c r="E11" s="47" t="s">
        <v>200</v>
      </c>
      <c r="F11" s="59" t="s">
        <v>187</v>
      </c>
      <c r="G11" s="60"/>
      <c r="H11" s="56"/>
      <c r="I11" s="56"/>
      <c r="J11" s="56"/>
      <c r="K11" s="56"/>
      <c r="L11" s="56"/>
      <c r="M11" s="56"/>
      <c r="N11" s="56"/>
      <c r="O11" s="56"/>
      <c r="P11" s="56"/>
      <c r="Q11" s="100"/>
      <c r="R11" s="103">
        <f t="shared" ref="R11:R13" si="0">SUM(H11:Q11)</f>
        <v>0</v>
      </c>
      <c r="S11" s="322"/>
      <c r="T11" s="323"/>
      <c r="U11" s="323"/>
      <c r="V11" s="323"/>
      <c r="W11" s="323"/>
      <c r="X11" s="323"/>
      <c r="Y11" s="323"/>
      <c r="Z11" s="48"/>
      <c r="AA11" s="48"/>
      <c r="AB11" s="48"/>
      <c r="AC11" s="48"/>
    </row>
    <row r="12" spans="1:29" ht="15.75" thickBot="1">
      <c r="A12" s="326"/>
      <c r="B12" s="47">
        <v>4</v>
      </c>
      <c r="C12" s="47">
        <v>2</v>
      </c>
      <c r="D12" s="47">
        <v>1</v>
      </c>
      <c r="E12" s="47" t="s">
        <v>201</v>
      </c>
      <c r="F12" s="59" t="s">
        <v>188</v>
      </c>
      <c r="G12" s="60"/>
      <c r="H12" s="56"/>
      <c r="I12" s="56"/>
      <c r="J12" s="56"/>
      <c r="K12" s="56"/>
      <c r="L12" s="56"/>
      <c r="M12" s="56"/>
      <c r="N12" s="56"/>
      <c r="O12" s="56"/>
      <c r="P12" s="56"/>
      <c r="Q12" s="100"/>
      <c r="R12" s="103">
        <f t="shared" si="0"/>
        <v>0</v>
      </c>
      <c r="S12" s="322"/>
      <c r="T12" s="323"/>
      <c r="U12" s="323"/>
      <c r="V12" s="323"/>
      <c r="W12" s="323"/>
      <c r="X12" s="323"/>
      <c r="Y12" s="323"/>
      <c r="Z12" s="48"/>
      <c r="AA12" s="48"/>
      <c r="AB12" s="48"/>
      <c r="AC12" s="48"/>
    </row>
    <row r="13" spans="1:29" ht="15.75" thickBot="1">
      <c r="A13" s="326"/>
      <c r="B13" s="47">
        <v>4</v>
      </c>
      <c r="C13" s="47">
        <v>2</v>
      </c>
      <c r="D13" s="47">
        <v>1</v>
      </c>
      <c r="E13" s="47" t="s">
        <v>202</v>
      </c>
      <c r="F13" s="59" t="s">
        <v>165</v>
      </c>
      <c r="G13" s="60"/>
      <c r="H13" s="56"/>
      <c r="I13" s="56"/>
      <c r="J13" s="56"/>
      <c r="K13" s="56"/>
      <c r="L13" s="56"/>
      <c r="M13" s="56"/>
      <c r="N13" s="56"/>
      <c r="O13" s="56"/>
      <c r="P13" s="56"/>
      <c r="Q13" s="100"/>
      <c r="R13" s="103">
        <f t="shared" si="0"/>
        <v>0</v>
      </c>
      <c r="S13" s="322" t="s">
        <v>206</v>
      </c>
      <c r="T13" s="323"/>
      <c r="U13" s="323"/>
      <c r="V13" s="323"/>
      <c r="W13" s="323"/>
      <c r="X13" s="323"/>
      <c r="Y13" s="323"/>
      <c r="Z13" s="48"/>
      <c r="AA13" s="48"/>
      <c r="AB13" s="48"/>
      <c r="AC13" s="48"/>
    </row>
    <row r="14" spans="1:29" ht="15.75" thickBot="1">
      <c r="A14" s="326" t="s">
        <v>209</v>
      </c>
      <c r="F14" s="70" t="s">
        <v>189</v>
      </c>
      <c r="G14" s="58"/>
      <c r="H14" s="66"/>
      <c r="I14" s="66"/>
      <c r="J14" s="66"/>
      <c r="K14" s="66"/>
      <c r="L14" s="66"/>
      <c r="M14" s="66"/>
      <c r="N14" s="66"/>
      <c r="O14" s="66"/>
      <c r="P14" s="66"/>
      <c r="Q14" s="99"/>
      <c r="R14" s="103">
        <f>SUM(H14:Q14)</f>
        <v>0</v>
      </c>
      <c r="S14" s="322"/>
      <c r="T14" s="323"/>
      <c r="U14" s="323"/>
      <c r="V14" s="323"/>
      <c r="W14" s="323"/>
      <c r="X14" s="323"/>
      <c r="Y14" s="323"/>
      <c r="Z14" s="48"/>
      <c r="AA14" s="48"/>
      <c r="AB14" s="48"/>
      <c r="AC14" s="48"/>
    </row>
    <row r="15" spans="1:29" ht="15.75" thickBot="1">
      <c r="A15" s="326"/>
      <c r="F15" s="59" t="s">
        <v>190</v>
      </c>
      <c r="G15" s="60"/>
      <c r="H15" s="56"/>
      <c r="I15" s="56"/>
      <c r="J15" s="56"/>
      <c r="K15" s="56"/>
      <c r="L15" s="56"/>
      <c r="M15" s="56"/>
      <c r="N15" s="56"/>
      <c r="O15" s="56"/>
      <c r="P15" s="56"/>
      <c r="Q15" s="100"/>
      <c r="R15" s="103">
        <f t="shared" ref="R15:R20" si="1">SUM(H15:Q15)</f>
        <v>0</v>
      </c>
      <c r="S15" s="322"/>
      <c r="T15" s="323"/>
      <c r="U15" s="323"/>
      <c r="V15" s="323"/>
      <c r="W15" s="323"/>
      <c r="X15" s="323"/>
      <c r="Y15" s="323"/>
      <c r="Z15" s="48"/>
      <c r="AA15" s="48"/>
      <c r="AB15" s="48"/>
      <c r="AC15" s="48"/>
    </row>
    <row r="16" spans="1:29" ht="15.75" thickBot="1">
      <c r="A16" s="326"/>
      <c r="F16" s="59" t="s">
        <v>191</v>
      </c>
      <c r="G16" s="60"/>
      <c r="H16" s="56"/>
      <c r="I16" s="56"/>
      <c r="J16" s="56"/>
      <c r="K16" s="56"/>
      <c r="L16" s="56"/>
      <c r="M16" s="56"/>
      <c r="N16" s="56"/>
      <c r="O16" s="56"/>
      <c r="P16" s="56"/>
      <c r="Q16" s="100"/>
      <c r="R16" s="103">
        <f t="shared" si="1"/>
        <v>0</v>
      </c>
      <c r="S16" s="322"/>
      <c r="T16" s="323"/>
      <c r="U16" s="323"/>
      <c r="V16" s="323"/>
      <c r="W16" s="323"/>
      <c r="X16" s="323"/>
      <c r="Y16" s="323"/>
      <c r="Z16" s="48"/>
      <c r="AA16" s="48"/>
      <c r="AB16" s="48"/>
      <c r="AC16" s="48"/>
    </row>
    <row r="17" spans="1:29" ht="15.75" thickBot="1">
      <c r="A17" s="326"/>
      <c r="F17" s="59" t="s">
        <v>192</v>
      </c>
      <c r="G17" s="60"/>
      <c r="H17" s="56"/>
      <c r="I17" s="56"/>
      <c r="J17" s="56"/>
      <c r="K17" s="56"/>
      <c r="L17" s="56"/>
      <c r="M17" s="56"/>
      <c r="N17" s="56"/>
      <c r="O17" s="56"/>
      <c r="P17" s="56"/>
      <c r="Q17" s="100"/>
      <c r="R17" s="103">
        <f t="shared" si="1"/>
        <v>0</v>
      </c>
      <c r="S17" s="322" t="s">
        <v>208</v>
      </c>
      <c r="T17" s="323"/>
      <c r="U17" s="323"/>
      <c r="V17" s="323"/>
      <c r="W17" s="323"/>
      <c r="X17" s="323"/>
      <c r="Y17" s="323"/>
      <c r="Z17" s="48"/>
      <c r="AA17" s="48"/>
      <c r="AB17" s="48"/>
      <c r="AC17" s="48"/>
    </row>
    <row r="18" spans="1:29" ht="15.75" thickBot="1">
      <c r="A18" s="326"/>
      <c r="F18" s="320" t="s">
        <v>194</v>
      </c>
      <c r="G18" s="321"/>
      <c r="H18" s="56"/>
      <c r="I18" s="56"/>
      <c r="J18" s="56"/>
      <c r="K18" s="56"/>
      <c r="L18" s="56"/>
      <c r="M18" s="56"/>
      <c r="N18" s="56"/>
      <c r="O18" s="56"/>
      <c r="P18" s="56"/>
      <c r="Q18" s="100"/>
      <c r="R18" s="103">
        <f t="shared" si="1"/>
        <v>0</v>
      </c>
      <c r="S18" s="322"/>
      <c r="T18" s="323"/>
      <c r="U18" s="323"/>
      <c r="V18" s="323"/>
      <c r="W18" s="323"/>
      <c r="X18" s="323"/>
      <c r="Y18" s="323"/>
      <c r="Z18" s="48"/>
      <c r="AA18" s="48"/>
      <c r="AB18" s="48"/>
      <c r="AC18" s="48"/>
    </row>
    <row r="19" spans="1:29" ht="15.75" thickBot="1">
      <c r="A19" s="326"/>
      <c r="F19" s="86" t="s">
        <v>244</v>
      </c>
      <c r="G19" s="77"/>
      <c r="H19" s="85"/>
      <c r="I19" s="85"/>
      <c r="J19" s="85"/>
      <c r="K19" s="85"/>
      <c r="L19" s="85"/>
      <c r="M19" s="85"/>
      <c r="N19" s="85"/>
      <c r="O19" s="85"/>
      <c r="P19" s="85"/>
      <c r="Q19" s="101"/>
      <c r="R19" s="103">
        <f t="shared" si="1"/>
        <v>0</v>
      </c>
      <c r="S19" s="322" t="s">
        <v>245</v>
      </c>
      <c r="T19" s="323"/>
      <c r="U19" s="323"/>
      <c r="V19" s="323"/>
      <c r="W19" s="323"/>
      <c r="X19" s="323"/>
      <c r="Y19" s="323"/>
      <c r="Z19" s="48"/>
      <c r="AA19" s="48"/>
      <c r="AB19" s="48"/>
      <c r="AC19" s="48"/>
    </row>
    <row r="20" spans="1:29" ht="15.75" thickBot="1">
      <c r="A20" s="326"/>
      <c r="F20" s="62" t="s">
        <v>193</v>
      </c>
      <c r="G20" s="63"/>
      <c r="H20" s="64"/>
      <c r="I20" s="64"/>
      <c r="J20" s="64"/>
      <c r="K20" s="64"/>
      <c r="L20" s="64"/>
      <c r="M20" s="64"/>
      <c r="N20" s="64"/>
      <c r="O20" s="64"/>
      <c r="P20" s="64"/>
      <c r="Q20" s="71"/>
      <c r="R20" s="103">
        <f t="shared" si="1"/>
        <v>0</v>
      </c>
      <c r="S20" s="322"/>
      <c r="T20" s="323"/>
      <c r="U20" s="323"/>
      <c r="V20" s="323"/>
      <c r="W20" s="323"/>
      <c r="X20" s="323"/>
      <c r="Y20" s="323"/>
      <c r="Z20" s="48"/>
      <c r="AA20" s="48"/>
      <c r="AB20" s="48"/>
      <c r="AC20" s="48"/>
    </row>
    <row r="21" spans="1:29" ht="15.75" thickBot="1">
      <c r="A21" s="69"/>
      <c r="F21" s="81" t="s">
        <v>243</v>
      </c>
      <c r="G21" s="82"/>
      <c r="H21" s="83">
        <f t="shared" ref="H21:R21" si="2">SUM(H10:H13)-SUM(H14:H20)</f>
        <v>0</v>
      </c>
      <c r="I21" s="83">
        <f t="shared" si="2"/>
        <v>0</v>
      </c>
      <c r="J21" s="83">
        <f t="shared" si="2"/>
        <v>0</v>
      </c>
      <c r="K21" s="83">
        <f t="shared" si="2"/>
        <v>0</v>
      </c>
      <c r="L21" s="83">
        <f t="shared" si="2"/>
        <v>0</v>
      </c>
      <c r="M21" s="83">
        <f t="shared" si="2"/>
        <v>0</v>
      </c>
      <c r="N21" s="83">
        <f t="shared" si="2"/>
        <v>0</v>
      </c>
      <c r="O21" s="83">
        <f t="shared" si="2"/>
        <v>0</v>
      </c>
      <c r="P21" s="83">
        <f t="shared" si="2"/>
        <v>0</v>
      </c>
      <c r="Q21" s="83">
        <f t="shared" si="2"/>
        <v>0</v>
      </c>
      <c r="R21" s="84">
        <f t="shared" si="2"/>
        <v>0</v>
      </c>
      <c r="S21" s="73"/>
      <c r="T21" s="74"/>
      <c r="U21" s="74"/>
      <c r="V21" s="74"/>
      <c r="W21" s="74"/>
      <c r="X21" s="74"/>
      <c r="Y21" s="74"/>
      <c r="Z21" s="48"/>
      <c r="AA21" s="48"/>
      <c r="AB21" s="48"/>
      <c r="AC21" s="48"/>
    </row>
    <row r="22" spans="1:29">
      <c r="B22" s="47">
        <v>4</v>
      </c>
      <c r="C22" s="47">
        <v>2</v>
      </c>
      <c r="D22" s="47">
        <v>3</v>
      </c>
      <c r="E22" s="47" t="s">
        <v>198</v>
      </c>
      <c r="F22" s="320" t="s">
        <v>210</v>
      </c>
      <c r="G22" s="321"/>
      <c r="H22" s="57">
        <v>0</v>
      </c>
      <c r="I22" s="57">
        <v>0</v>
      </c>
      <c r="J22" s="57">
        <v>0</v>
      </c>
      <c r="K22" s="57">
        <v>0</v>
      </c>
      <c r="L22" s="57">
        <v>0</v>
      </c>
      <c r="M22" s="57">
        <v>0</v>
      </c>
      <c r="N22" s="57">
        <v>0</v>
      </c>
      <c r="O22" s="57">
        <v>0</v>
      </c>
      <c r="P22" s="57">
        <v>0</v>
      </c>
      <c r="Q22" s="102">
        <v>0</v>
      </c>
      <c r="R22" s="104">
        <f>SUM(H22:Q22)</f>
        <v>0</v>
      </c>
      <c r="S22" s="322" t="s">
        <v>211</v>
      </c>
      <c r="T22" s="323"/>
      <c r="U22" s="323"/>
      <c r="V22" s="323"/>
      <c r="W22" s="323"/>
      <c r="X22" s="323"/>
      <c r="Y22" s="323"/>
      <c r="Z22" s="48"/>
      <c r="AA22" s="48"/>
      <c r="AB22" s="48"/>
      <c r="AC22" s="48"/>
    </row>
    <row r="23" spans="1:29">
      <c r="B23" s="47">
        <v>4</v>
      </c>
      <c r="C23" s="47">
        <v>2</v>
      </c>
      <c r="D23" s="47">
        <v>3</v>
      </c>
      <c r="E23" s="47" t="s">
        <v>200</v>
      </c>
      <c r="F23" s="320" t="s">
        <v>195</v>
      </c>
      <c r="G23" s="321"/>
      <c r="H23" s="56">
        <v>0</v>
      </c>
      <c r="I23" s="56">
        <v>0</v>
      </c>
      <c r="J23" s="56">
        <v>0</v>
      </c>
      <c r="K23" s="56">
        <v>0</v>
      </c>
      <c r="L23" s="56">
        <v>0</v>
      </c>
      <c r="M23" s="56">
        <v>0</v>
      </c>
      <c r="N23" s="56">
        <v>0</v>
      </c>
      <c r="O23" s="56">
        <v>0</v>
      </c>
      <c r="P23" s="56">
        <v>0</v>
      </c>
      <c r="Q23" s="100">
        <v>0</v>
      </c>
      <c r="R23" s="105">
        <f t="shared" ref="R23:R25" si="3">SUM(H23:Q23)</f>
        <v>0</v>
      </c>
      <c r="S23" s="322" t="s">
        <v>249</v>
      </c>
      <c r="T23" s="323"/>
      <c r="U23" s="323"/>
      <c r="V23" s="323"/>
      <c r="W23" s="323"/>
      <c r="X23" s="323"/>
      <c r="Y23" s="323"/>
      <c r="Z23" s="48"/>
      <c r="AA23" s="48"/>
      <c r="AB23" s="48"/>
      <c r="AC23" s="48"/>
    </row>
    <row r="24" spans="1:29">
      <c r="B24" s="47">
        <v>4</v>
      </c>
      <c r="C24" s="47">
        <v>2</v>
      </c>
      <c r="D24" s="47">
        <v>3</v>
      </c>
      <c r="E24" s="47" t="s">
        <v>201</v>
      </c>
      <c r="F24" s="320" t="s">
        <v>212</v>
      </c>
      <c r="G24" s="321"/>
      <c r="H24" s="56">
        <v>0</v>
      </c>
      <c r="I24" s="56">
        <v>0</v>
      </c>
      <c r="J24" s="56">
        <v>0</v>
      </c>
      <c r="K24" s="56">
        <v>0</v>
      </c>
      <c r="L24" s="56">
        <v>0</v>
      </c>
      <c r="M24" s="56">
        <v>0</v>
      </c>
      <c r="N24" s="56">
        <v>0</v>
      </c>
      <c r="O24" s="56">
        <v>0</v>
      </c>
      <c r="P24" s="56">
        <v>0</v>
      </c>
      <c r="Q24" s="100">
        <v>0</v>
      </c>
      <c r="R24" s="105">
        <f t="shared" si="3"/>
        <v>0</v>
      </c>
      <c r="S24" s="322" t="s">
        <v>249</v>
      </c>
      <c r="T24" s="323"/>
      <c r="U24" s="323"/>
      <c r="V24" s="323"/>
      <c r="W24" s="323"/>
      <c r="X24" s="323"/>
      <c r="Y24" s="323"/>
      <c r="Z24" s="48"/>
      <c r="AA24" s="48"/>
      <c r="AB24" s="48"/>
      <c r="AC24" s="48"/>
    </row>
    <row r="25" spans="1:29" ht="15.75" thickBot="1">
      <c r="B25" s="47">
        <v>4</v>
      </c>
      <c r="C25" s="47">
        <v>2</v>
      </c>
      <c r="D25" s="47">
        <v>3</v>
      </c>
      <c r="E25" s="47" t="s">
        <v>202</v>
      </c>
      <c r="F25" s="320" t="s">
        <v>196</v>
      </c>
      <c r="G25" s="321"/>
      <c r="H25" s="56">
        <v>0</v>
      </c>
      <c r="I25" s="56">
        <v>0</v>
      </c>
      <c r="J25" s="56">
        <v>0</v>
      </c>
      <c r="K25" s="56">
        <v>0</v>
      </c>
      <c r="L25" s="56">
        <v>0</v>
      </c>
      <c r="M25" s="56">
        <v>0</v>
      </c>
      <c r="N25" s="56">
        <v>0</v>
      </c>
      <c r="O25" s="56">
        <v>0</v>
      </c>
      <c r="P25" s="56">
        <v>0</v>
      </c>
      <c r="Q25" s="100">
        <v>0</v>
      </c>
      <c r="R25" s="105">
        <f t="shared" si="3"/>
        <v>0</v>
      </c>
      <c r="S25" s="322" t="s">
        <v>249</v>
      </c>
      <c r="T25" s="323"/>
      <c r="U25" s="323"/>
      <c r="V25" s="323"/>
      <c r="W25" s="323"/>
      <c r="X25" s="323"/>
      <c r="Y25" s="323"/>
      <c r="Z25" s="48"/>
      <c r="AA25" s="48"/>
      <c r="AB25" s="48"/>
      <c r="AC25" s="48"/>
    </row>
    <row r="26" spans="1:29" ht="16.5" customHeight="1" thickBot="1">
      <c r="B26" s="47">
        <v>4</v>
      </c>
      <c r="C26" s="47">
        <v>2</v>
      </c>
      <c r="D26" s="47">
        <v>3</v>
      </c>
      <c r="E26" s="47" t="s">
        <v>199</v>
      </c>
      <c r="F26" s="324" t="s">
        <v>213</v>
      </c>
      <c r="G26" s="325"/>
      <c r="H26" s="64">
        <f t="shared" ref="H26:Q26" si="4">+SUM(H10:H25)</f>
        <v>0</v>
      </c>
      <c r="I26" s="64">
        <f t="shared" si="4"/>
        <v>0</v>
      </c>
      <c r="J26" s="64">
        <f t="shared" si="4"/>
        <v>0</v>
      </c>
      <c r="K26" s="64">
        <f t="shared" si="4"/>
        <v>0</v>
      </c>
      <c r="L26" s="64">
        <f t="shared" si="4"/>
        <v>0</v>
      </c>
      <c r="M26" s="64">
        <f t="shared" si="4"/>
        <v>0</v>
      </c>
      <c r="N26" s="64">
        <f t="shared" si="4"/>
        <v>0</v>
      </c>
      <c r="O26" s="64">
        <f t="shared" si="4"/>
        <v>0</v>
      </c>
      <c r="P26" s="64">
        <f t="shared" si="4"/>
        <v>0</v>
      </c>
      <c r="Q26" s="71">
        <f t="shared" si="4"/>
        <v>0</v>
      </c>
      <c r="R26" s="72">
        <f>SUM(H26:Q26)</f>
        <v>0</v>
      </c>
      <c r="S26" s="322" t="s">
        <v>249</v>
      </c>
      <c r="T26" s="323"/>
      <c r="U26" s="323"/>
      <c r="V26" s="323"/>
      <c r="W26" s="323"/>
      <c r="X26" s="323"/>
      <c r="Y26" s="323"/>
      <c r="Z26" s="48"/>
      <c r="AA26" s="48"/>
      <c r="AB26" s="48"/>
      <c r="AC26" s="48"/>
    </row>
    <row r="27" spans="1:29" ht="15.75" thickBot="1">
      <c r="A27" s="69"/>
      <c r="F27" s="81" t="s">
        <v>247</v>
      </c>
      <c r="G27" s="82"/>
      <c r="H27" s="83">
        <f>H21-SUM(H22:H26)</f>
        <v>0</v>
      </c>
      <c r="I27" s="83">
        <f t="shared" ref="I27:R27" si="5">I21-SUM(I22:I26)</f>
        <v>0</v>
      </c>
      <c r="J27" s="83">
        <f t="shared" si="5"/>
        <v>0</v>
      </c>
      <c r="K27" s="83">
        <f t="shared" si="5"/>
        <v>0</v>
      </c>
      <c r="L27" s="83">
        <f t="shared" si="5"/>
        <v>0</v>
      </c>
      <c r="M27" s="83">
        <f t="shared" si="5"/>
        <v>0</v>
      </c>
      <c r="N27" s="83">
        <f t="shared" si="5"/>
        <v>0</v>
      </c>
      <c r="O27" s="83">
        <f t="shared" si="5"/>
        <v>0</v>
      </c>
      <c r="P27" s="83">
        <f t="shared" si="5"/>
        <v>0</v>
      </c>
      <c r="Q27" s="83">
        <f t="shared" si="5"/>
        <v>0</v>
      </c>
      <c r="R27" s="84">
        <f t="shared" si="5"/>
        <v>0</v>
      </c>
      <c r="S27" s="73"/>
      <c r="T27" s="74"/>
      <c r="U27" s="74"/>
      <c r="V27" s="74"/>
      <c r="W27" s="74"/>
      <c r="X27" s="74"/>
      <c r="Y27" s="74"/>
      <c r="Z27" s="48"/>
      <c r="AA27" s="48"/>
      <c r="AB27" s="48"/>
      <c r="AC27" s="48"/>
    </row>
    <row r="28" spans="1:29" ht="16.5" customHeight="1">
      <c r="F28" s="77"/>
      <c r="G28" s="77"/>
      <c r="H28" s="78"/>
      <c r="I28" s="78"/>
      <c r="J28" s="78"/>
      <c r="K28" s="78"/>
      <c r="L28" s="78"/>
      <c r="M28" s="78"/>
      <c r="N28" s="78"/>
      <c r="O28" s="78"/>
      <c r="P28" s="78"/>
      <c r="Q28" s="78"/>
      <c r="R28" s="78"/>
      <c r="S28" s="79"/>
      <c r="T28" s="74"/>
      <c r="U28" s="74"/>
      <c r="V28" s="74"/>
      <c r="W28" s="74"/>
      <c r="X28" s="74"/>
      <c r="Y28" s="74"/>
      <c r="Z28" s="48"/>
      <c r="AA28" s="48"/>
      <c r="AB28" s="48"/>
      <c r="AC28" s="48"/>
    </row>
    <row r="29" spans="1:29">
      <c r="F29" s="48"/>
      <c r="G29" s="48"/>
      <c r="H29" s="48"/>
      <c r="I29" s="53"/>
      <c r="J29" s="53"/>
      <c r="K29" s="53"/>
      <c r="L29" s="53"/>
      <c r="M29" s="53"/>
      <c r="N29" s="53"/>
      <c r="O29" s="53"/>
      <c r="P29" s="53"/>
      <c r="Q29" s="53"/>
      <c r="R29" s="49"/>
      <c r="S29" s="48"/>
      <c r="T29" s="48"/>
      <c r="U29" s="48"/>
      <c r="V29" s="48"/>
      <c r="W29" s="48"/>
      <c r="X29" s="48"/>
      <c r="Y29" s="48"/>
      <c r="Z29" s="48"/>
      <c r="AA29" s="48"/>
      <c r="AB29" s="48"/>
      <c r="AC29" s="48"/>
    </row>
    <row r="30" spans="1:29" ht="15.75" thickBot="1">
      <c r="E30" s="319" t="s">
        <v>241</v>
      </c>
      <c r="F30" s="319"/>
      <c r="G30" s="48"/>
      <c r="H30" s="48"/>
      <c r="I30" s="53"/>
      <c r="J30" s="53"/>
      <c r="K30" s="53"/>
      <c r="L30" s="53"/>
      <c r="M30" s="53"/>
      <c r="N30" s="53"/>
      <c r="O30" s="53"/>
      <c r="P30" s="53"/>
      <c r="Q30" s="53"/>
      <c r="R30" s="49"/>
      <c r="S30" s="48"/>
      <c r="T30" s="48"/>
      <c r="U30" s="48"/>
      <c r="V30" s="48"/>
      <c r="W30" s="48"/>
      <c r="X30" s="48"/>
      <c r="Y30" s="48"/>
      <c r="Z30" s="48"/>
      <c r="AA30" s="48"/>
      <c r="AB30" s="48"/>
      <c r="AC30" s="48"/>
    </row>
    <row r="31" spans="1:29" ht="15.75" thickBot="1">
      <c r="E31" s="67"/>
      <c r="F31" s="81" t="s">
        <v>250</v>
      </c>
      <c r="G31" s="82"/>
      <c r="H31" s="83">
        <f>H27</f>
        <v>0</v>
      </c>
      <c r="I31" s="83">
        <f t="shared" ref="I31:Q31" si="6">I27</f>
        <v>0</v>
      </c>
      <c r="J31" s="83">
        <f t="shared" si="6"/>
        <v>0</v>
      </c>
      <c r="K31" s="83">
        <f t="shared" si="6"/>
        <v>0</v>
      </c>
      <c r="L31" s="83">
        <f t="shared" si="6"/>
        <v>0</v>
      </c>
      <c r="M31" s="83">
        <f t="shared" si="6"/>
        <v>0</v>
      </c>
      <c r="N31" s="83">
        <f t="shared" si="6"/>
        <v>0</v>
      </c>
      <c r="O31" s="83">
        <f t="shared" si="6"/>
        <v>0</v>
      </c>
      <c r="P31" s="83">
        <f t="shared" si="6"/>
        <v>0</v>
      </c>
      <c r="Q31" s="83">
        <f t="shared" si="6"/>
        <v>0</v>
      </c>
      <c r="R31" s="83">
        <f>SUM(H31:Q31)</f>
        <v>0</v>
      </c>
      <c r="S31" s="48"/>
      <c r="T31" s="48"/>
      <c r="U31" s="48"/>
      <c r="V31" s="48"/>
      <c r="W31" s="48"/>
      <c r="X31" s="48"/>
      <c r="Y31" s="48"/>
      <c r="Z31" s="48"/>
      <c r="AA31" s="48"/>
      <c r="AB31" s="48"/>
      <c r="AC31" s="48"/>
    </row>
    <row r="32" spans="1:29">
      <c r="E32" s="67"/>
      <c r="F32" s="320" t="s">
        <v>246</v>
      </c>
      <c r="G32" s="321"/>
      <c r="H32" s="57">
        <v>0</v>
      </c>
      <c r="I32" s="57">
        <v>0</v>
      </c>
      <c r="J32" s="57">
        <v>0</v>
      </c>
      <c r="K32" s="57">
        <v>0</v>
      </c>
      <c r="L32" s="57">
        <v>0</v>
      </c>
      <c r="M32" s="57">
        <v>0</v>
      </c>
      <c r="N32" s="57">
        <v>0</v>
      </c>
      <c r="O32" s="57">
        <v>0</v>
      </c>
      <c r="P32" s="57">
        <v>0</v>
      </c>
      <c r="Q32" s="57">
        <v>0</v>
      </c>
      <c r="R32" s="80">
        <f>SUM(H32:Q32)</f>
        <v>0</v>
      </c>
      <c r="S32" s="48"/>
      <c r="T32" s="48"/>
      <c r="U32" s="48"/>
      <c r="V32" s="48"/>
      <c r="W32" s="48"/>
      <c r="X32" s="48"/>
      <c r="Y32" s="48"/>
      <c r="Z32" s="48"/>
      <c r="AA32" s="48"/>
      <c r="AB32" s="48"/>
      <c r="AC32" s="48"/>
    </row>
    <row r="33" spans="1:29" ht="15.75" thickBot="1">
      <c r="E33" s="67"/>
      <c r="F33" s="320" t="s">
        <v>248</v>
      </c>
      <c r="G33" s="321"/>
      <c r="H33" s="56">
        <v>0</v>
      </c>
      <c r="I33" s="56">
        <v>0</v>
      </c>
      <c r="J33" s="56">
        <v>0</v>
      </c>
      <c r="K33" s="56">
        <v>0</v>
      </c>
      <c r="L33" s="56">
        <v>0</v>
      </c>
      <c r="M33" s="56">
        <v>0</v>
      </c>
      <c r="N33" s="56">
        <v>0</v>
      </c>
      <c r="O33" s="56">
        <v>0</v>
      </c>
      <c r="P33" s="56">
        <v>0</v>
      </c>
      <c r="Q33" s="56">
        <v>0</v>
      </c>
      <c r="R33" s="61">
        <f t="shared" ref="R33" si="7">SUM(H33:Q33)</f>
        <v>0</v>
      </c>
      <c r="S33" s="48"/>
      <c r="T33" s="48"/>
      <c r="U33" s="48"/>
      <c r="V33" s="48"/>
      <c r="W33" s="48"/>
      <c r="X33" s="48"/>
      <c r="Y33" s="48"/>
      <c r="Z33" s="48"/>
      <c r="AA33" s="48"/>
      <c r="AB33" s="48"/>
      <c r="AC33" s="48"/>
    </row>
    <row r="34" spans="1:29" ht="15.75" thickBot="1">
      <c r="A34" s="69"/>
      <c r="F34" s="81" t="s">
        <v>251</v>
      </c>
      <c r="G34" s="82"/>
      <c r="H34" s="83">
        <f>H31+SUM(H32:H33)</f>
        <v>0</v>
      </c>
      <c r="I34" s="83">
        <f t="shared" ref="I34:Q34" si="8">I31+SUM(I32:I33)</f>
        <v>0</v>
      </c>
      <c r="J34" s="83">
        <f t="shared" si="8"/>
        <v>0</v>
      </c>
      <c r="K34" s="83">
        <f t="shared" si="8"/>
        <v>0</v>
      </c>
      <c r="L34" s="83">
        <f t="shared" si="8"/>
        <v>0</v>
      </c>
      <c r="M34" s="83">
        <f t="shared" si="8"/>
        <v>0</v>
      </c>
      <c r="N34" s="83">
        <f t="shared" si="8"/>
        <v>0</v>
      </c>
      <c r="O34" s="83">
        <f t="shared" si="8"/>
        <v>0</v>
      </c>
      <c r="P34" s="83">
        <f t="shared" si="8"/>
        <v>0</v>
      </c>
      <c r="Q34" s="83">
        <f t="shared" si="8"/>
        <v>0</v>
      </c>
      <c r="R34" s="83">
        <f>SUM(H34:Q34)</f>
        <v>0</v>
      </c>
      <c r="S34" s="73"/>
      <c r="T34" s="74"/>
      <c r="U34" s="74"/>
      <c r="V34" s="74"/>
      <c r="W34" s="74"/>
      <c r="X34" s="74"/>
      <c r="Y34" s="74"/>
      <c r="Z34" s="48"/>
      <c r="AA34" s="48"/>
      <c r="AB34" s="48"/>
      <c r="AC34" s="48"/>
    </row>
    <row r="35" spans="1:29" ht="15.75" thickBot="1">
      <c r="F35" s="87" t="s">
        <v>255</v>
      </c>
      <c r="G35" s="88"/>
      <c r="H35" s="89">
        <f>R34</f>
        <v>0</v>
      </c>
      <c r="I35" s="53"/>
      <c r="J35" s="53"/>
      <c r="K35" s="53"/>
      <c r="L35" s="53"/>
      <c r="M35" s="53"/>
      <c r="N35" s="53"/>
      <c r="O35" s="53"/>
      <c r="P35" s="53"/>
      <c r="Q35" s="53"/>
      <c r="R35" s="49"/>
      <c r="S35" s="48"/>
      <c r="T35" s="48"/>
      <c r="U35" s="48"/>
      <c r="V35" s="48"/>
      <c r="W35" s="48"/>
      <c r="X35" s="48"/>
      <c r="Y35" s="48"/>
      <c r="Z35" s="48"/>
      <c r="AA35" s="48"/>
      <c r="AB35" s="48"/>
      <c r="AC35" s="48"/>
    </row>
    <row r="36" spans="1:29">
      <c r="F36" s="48"/>
      <c r="G36" s="48"/>
      <c r="H36" s="48"/>
      <c r="I36" s="53"/>
      <c r="J36" s="53"/>
      <c r="K36" s="53"/>
      <c r="L36" s="53"/>
      <c r="M36" s="53"/>
      <c r="N36" s="53"/>
      <c r="O36" s="53"/>
      <c r="P36" s="53"/>
      <c r="Q36" s="53"/>
      <c r="R36" s="49"/>
      <c r="S36" s="48"/>
      <c r="T36" s="48"/>
      <c r="U36" s="48"/>
      <c r="V36" s="48"/>
      <c r="W36" s="48"/>
      <c r="X36" s="48"/>
      <c r="Y36" s="48"/>
      <c r="Z36" s="48"/>
      <c r="AA36" s="48"/>
      <c r="AB36" s="48"/>
      <c r="AC36" s="48"/>
    </row>
    <row r="37" spans="1:29">
      <c r="F37" s="48"/>
      <c r="G37" s="48"/>
      <c r="H37" s="48"/>
      <c r="I37" s="53"/>
      <c r="J37" s="53"/>
      <c r="K37" s="53"/>
      <c r="L37" s="53"/>
      <c r="M37" s="53"/>
      <c r="N37" s="53"/>
      <c r="O37" s="53"/>
      <c r="P37" s="53"/>
      <c r="Q37" s="53"/>
      <c r="R37" s="49"/>
      <c r="S37" s="48"/>
      <c r="T37" s="48"/>
      <c r="U37" s="48"/>
      <c r="V37" s="48"/>
      <c r="W37" s="48"/>
      <c r="X37" s="48"/>
      <c r="Y37" s="48"/>
      <c r="Z37" s="48"/>
      <c r="AA37" s="48"/>
      <c r="AB37" s="48"/>
      <c r="AC37" s="48"/>
    </row>
    <row r="38" spans="1:29">
      <c r="F38" s="48"/>
      <c r="G38" s="48"/>
      <c r="H38" s="48"/>
      <c r="I38" s="48"/>
      <c r="J38" s="48"/>
      <c r="K38" s="48"/>
      <c r="L38" s="48"/>
      <c r="M38" s="48"/>
      <c r="N38" s="48"/>
      <c r="O38" s="48"/>
      <c r="P38" s="48"/>
      <c r="Q38" s="48"/>
      <c r="R38" s="48"/>
      <c r="S38" s="48"/>
      <c r="T38" s="48"/>
      <c r="U38" s="48"/>
      <c r="V38" s="48"/>
      <c r="W38" s="48"/>
      <c r="X38" s="48"/>
      <c r="Y38" s="48"/>
      <c r="Z38" s="48"/>
      <c r="AA38" s="48"/>
      <c r="AB38" s="48"/>
      <c r="AC38" s="48"/>
    </row>
    <row r="39" spans="1:29">
      <c r="F39" s="48"/>
      <c r="G39" s="48"/>
      <c r="H39" s="48"/>
      <c r="I39" s="48"/>
      <c r="J39" s="48"/>
      <c r="K39" s="48"/>
      <c r="L39" s="48"/>
      <c r="M39" s="48"/>
      <c r="N39" s="48"/>
      <c r="O39" s="48"/>
      <c r="P39" s="48"/>
      <c r="Q39" s="48"/>
      <c r="R39" s="48"/>
      <c r="S39" s="48"/>
      <c r="T39" s="48"/>
      <c r="U39" s="48"/>
      <c r="V39" s="48"/>
      <c r="W39" s="48"/>
      <c r="X39" s="48"/>
      <c r="Y39" s="48"/>
      <c r="Z39" s="48"/>
      <c r="AA39" s="48"/>
      <c r="AB39" s="48"/>
      <c r="AC39" s="48"/>
    </row>
    <row r="40" spans="1:29">
      <c r="F40" s="48"/>
      <c r="G40" s="48"/>
      <c r="H40" s="48"/>
      <c r="I40" s="48"/>
      <c r="J40" s="48"/>
      <c r="K40" s="48"/>
      <c r="L40" s="48"/>
      <c r="M40" s="48"/>
      <c r="N40" s="48"/>
      <c r="O40" s="48"/>
      <c r="P40" s="48"/>
      <c r="Q40" s="48"/>
      <c r="R40" s="48"/>
      <c r="S40" s="48"/>
      <c r="T40" s="48"/>
      <c r="U40" s="48"/>
      <c r="V40" s="48"/>
      <c r="W40" s="48"/>
      <c r="X40" s="48"/>
      <c r="Y40" s="48"/>
      <c r="Z40" s="48"/>
      <c r="AA40" s="48"/>
      <c r="AB40" s="48"/>
      <c r="AC40" s="48"/>
    </row>
    <row r="41" spans="1:29">
      <c r="F41" s="48"/>
      <c r="G41" s="48"/>
      <c r="H41" s="48"/>
      <c r="I41" s="48"/>
      <c r="J41" s="48"/>
      <c r="K41" s="48"/>
      <c r="L41" s="48"/>
      <c r="M41" s="48"/>
      <c r="N41" s="48"/>
      <c r="O41" s="48"/>
      <c r="P41" s="48"/>
      <c r="Q41" s="48"/>
      <c r="R41" s="48"/>
      <c r="S41" s="48"/>
      <c r="T41" s="48"/>
      <c r="U41" s="48"/>
      <c r="V41" s="48"/>
      <c r="W41" s="48"/>
      <c r="X41" s="48"/>
      <c r="Y41" s="48"/>
      <c r="Z41" s="48"/>
      <c r="AA41" s="48"/>
      <c r="AB41" s="48"/>
      <c r="AC41" s="48"/>
    </row>
    <row r="42" spans="1:29">
      <c r="F42" s="48"/>
      <c r="G42" s="48"/>
      <c r="H42" s="48"/>
      <c r="I42" s="48"/>
      <c r="J42" s="48"/>
      <c r="K42" s="48"/>
      <c r="L42" s="48"/>
      <c r="M42" s="48"/>
      <c r="N42" s="48"/>
      <c r="O42" s="48"/>
      <c r="P42" s="48"/>
      <c r="Q42" s="48"/>
      <c r="R42" s="48"/>
      <c r="S42" s="48"/>
      <c r="T42" s="48"/>
      <c r="U42" s="48"/>
      <c r="V42" s="48"/>
      <c r="W42" s="48"/>
      <c r="X42" s="48"/>
      <c r="Y42" s="48"/>
      <c r="Z42" s="48"/>
      <c r="AA42" s="48"/>
      <c r="AB42" s="48"/>
      <c r="AC42" s="48"/>
    </row>
    <row r="43" spans="1:29">
      <c r="F43" s="48"/>
      <c r="G43" s="48"/>
      <c r="H43" s="48"/>
      <c r="I43" s="48"/>
      <c r="J43" s="48"/>
      <c r="K43" s="48"/>
      <c r="L43" s="48"/>
      <c r="M43" s="48"/>
      <c r="N43" s="48"/>
      <c r="O43" s="48"/>
      <c r="P43" s="48"/>
      <c r="Q43" s="48"/>
      <c r="R43" s="48"/>
      <c r="S43" s="48"/>
      <c r="T43" s="48"/>
      <c r="U43" s="48"/>
      <c r="V43" s="48"/>
      <c r="W43" s="48"/>
      <c r="X43" s="48"/>
      <c r="Y43" s="48"/>
      <c r="Z43" s="48"/>
      <c r="AA43" s="48"/>
      <c r="AB43" s="48"/>
      <c r="AC43" s="48"/>
    </row>
    <row r="44" spans="1:29">
      <c r="F44" s="48"/>
      <c r="G44" s="48"/>
      <c r="H44" s="48"/>
      <c r="I44" s="48"/>
      <c r="J44" s="48"/>
      <c r="K44" s="48"/>
      <c r="L44" s="48"/>
      <c r="M44" s="48"/>
      <c r="N44" s="48"/>
      <c r="O44" s="48"/>
      <c r="P44" s="48"/>
      <c r="Q44" s="48"/>
      <c r="R44" s="48"/>
      <c r="S44" s="48"/>
      <c r="T44" s="48"/>
      <c r="U44" s="48"/>
      <c r="V44" s="48"/>
      <c r="W44" s="48"/>
      <c r="X44" s="48"/>
      <c r="Y44" s="48"/>
      <c r="Z44" s="48"/>
      <c r="AA44" s="48"/>
      <c r="AB44" s="48"/>
      <c r="AC44" s="48"/>
    </row>
    <row r="45" spans="1:29">
      <c r="F45" s="48"/>
      <c r="G45" s="48"/>
      <c r="H45" s="48"/>
      <c r="I45" s="48"/>
      <c r="J45" s="48"/>
      <c r="K45" s="48"/>
      <c r="L45" s="48"/>
      <c r="M45" s="48"/>
      <c r="N45" s="48"/>
      <c r="O45" s="48"/>
      <c r="P45" s="48"/>
      <c r="Q45" s="48"/>
      <c r="R45" s="48"/>
      <c r="S45" s="48"/>
      <c r="T45" s="48"/>
      <c r="U45" s="48"/>
      <c r="V45" s="48"/>
      <c r="W45" s="48"/>
      <c r="X45" s="48"/>
      <c r="Y45" s="48"/>
      <c r="Z45" s="48"/>
      <c r="AA45" s="48"/>
      <c r="AB45" s="48"/>
      <c r="AC45" s="48"/>
    </row>
    <row r="46" spans="1:29">
      <c r="F46" s="48"/>
      <c r="G46" s="48"/>
      <c r="H46" s="48"/>
      <c r="I46" s="48"/>
      <c r="J46" s="48"/>
      <c r="K46" s="48"/>
      <c r="L46" s="48"/>
      <c r="M46" s="48"/>
      <c r="N46" s="48"/>
      <c r="O46" s="48"/>
      <c r="P46" s="48"/>
      <c r="Q46" s="48"/>
      <c r="R46" s="48"/>
      <c r="S46" s="48"/>
      <c r="T46" s="48"/>
      <c r="U46" s="48"/>
      <c r="V46" s="48"/>
      <c r="W46" s="48"/>
      <c r="X46" s="48"/>
      <c r="Y46" s="48"/>
      <c r="Z46" s="48"/>
      <c r="AA46" s="48"/>
      <c r="AB46" s="48"/>
      <c r="AC46" s="48"/>
    </row>
    <row r="47" spans="1:29">
      <c r="F47" s="48"/>
      <c r="G47" s="48"/>
      <c r="H47" s="48"/>
      <c r="I47" s="48"/>
      <c r="J47" s="48"/>
      <c r="K47" s="48"/>
      <c r="L47" s="48"/>
      <c r="M47" s="48"/>
      <c r="N47" s="48"/>
      <c r="O47" s="48"/>
      <c r="P47" s="48"/>
      <c r="Q47" s="48"/>
      <c r="R47" s="48"/>
      <c r="S47" s="48"/>
      <c r="T47" s="48"/>
      <c r="U47" s="48"/>
      <c r="V47" s="48"/>
      <c r="W47" s="48"/>
      <c r="X47" s="48"/>
      <c r="Y47" s="48"/>
      <c r="Z47" s="48"/>
      <c r="AA47" s="48"/>
      <c r="AB47" s="48"/>
      <c r="AC47" s="48"/>
    </row>
    <row r="48" spans="1:29">
      <c r="F48" s="48"/>
      <c r="G48" s="48"/>
      <c r="H48" s="48"/>
      <c r="I48" s="48"/>
      <c r="J48" s="48"/>
      <c r="K48" s="48"/>
      <c r="L48" s="48"/>
      <c r="M48" s="48"/>
      <c r="N48" s="48"/>
      <c r="O48" s="48"/>
      <c r="P48" s="48"/>
      <c r="Q48" s="48"/>
      <c r="R48" s="48"/>
      <c r="S48" s="48"/>
      <c r="T48" s="48"/>
      <c r="U48" s="48"/>
      <c r="V48" s="48"/>
      <c r="W48" s="48"/>
      <c r="X48" s="48"/>
      <c r="Y48" s="48"/>
      <c r="Z48" s="48"/>
      <c r="AA48" s="48"/>
      <c r="AB48" s="48"/>
      <c r="AC48" s="48"/>
    </row>
    <row r="49" spans="6:29">
      <c r="F49" s="48"/>
      <c r="G49" s="48"/>
      <c r="H49" s="48"/>
      <c r="I49" s="48"/>
      <c r="J49" s="48"/>
      <c r="K49" s="48"/>
      <c r="L49" s="48"/>
      <c r="M49" s="48"/>
      <c r="N49" s="48"/>
      <c r="O49" s="48"/>
      <c r="P49" s="48"/>
      <c r="Q49" s="48"/>
      <c r="R49" s="48"/>
      <c r="S49" s="48"/>
      <c r="T49" s="48"/>
      <c r="U49" s="48"/>
      <c r="V49" s="48"/>
      <c r="W49" s="48"/>
      <c r="X49" s="48"/>
      <c r="Y49" s="48"/>
      <c r="Z49" s="48"/>
      <c r="AA49" s="48"/>
      <c r="AB49" s="48"/>
      <c r="AC49" s="48"/>
    </row>
    <row r="50" spans="6:29">
      <c r="F50" s="48"/>
      <c r="G50" s="48"/>
      <c r="H50" s="48"/>
      <c r="I50" s="48"/>
      <c r="J50" s="48"/>
      <c r="K50" s="48"/>
      <c r="L50" s="48"/>
      <c r="M50" s="48"/>
      <c r="N50" s="48"/>
      <c r="O50" s="48"/>
      <c r="P50" s="48"/>
      <c r="Q50" s="48"/>
      <c r="R50" s="48"/>
      <c r="S50" s="48"/>
      <c r="T50" s="48"/>
      <c r="U50" s="48"/>
      <c r="V50" s="48"/>
      <c r="W50" s="48"/>
      <c r="X50" s="48"/>
      <c r="Y50" s="48"/>
      <c r="Z50" s="48"/>
      <c r="AA50" s="48"/>
      <c r="AB50" s="48"/>
      <c r="AC50" s="48"/>
    </row>
    <row r="51" spans="6:29">
      <c r="F51" s="48"/>
      <c r="G51" s="48"/>
      <c r="H51" s="48"/>
      <c r="I51" s="48"/>
      <c r="J51" s="48"/>
      <c r="K51" s="48"/>
      <c r="L51" s="48"/>
      <c r="M51" s="48"/>
      <c r="N51" s="48"/>
      <c r="O51" s="48"/>
      <c r="P51" s="48"/>
      <c r="Q51" s="48"/>
      <c r="R51" s="48"/>
      <c r="S51" s="48"/>
      <c r="T51" s="48"/>
      <c r="U51" s="48"/>
      <c r="V51" s="48"/>
      <c r="W51" s="48"/>
      <c r="X51" s="48"/>
      <c r="Y51" s="48"/>
      <c r="Z51" s="48"/>
      <c r="AA51" s="48"/>
      <c r="AB51" s="48"/>
      <c r="AC51" s="48"/>
    </row>
    <row r="52" spans="6:29">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6:29">
      <c r="F53" s="48"/>
      <c r="G53" s="48"/>
      <c r="H53" s="48"/>
      <c r="I53" s="48"/>
      <c r="J53" s="48"/>
      <c r="K53" s="48"/>
      <c r="L53" s="48"/>
      <c r="M53" s="48"/>
      <c r="N53" s="48"/>
      <c r="O53" s="48"/>
      <c r="P53" s="48"/>
      <c r="Q53" s="48"/>
      <c r="R53" s="48"/>
      <c r="S53" s="48"/>
      <c r="T53" s="48"/>
      <c r="U53" s="48"/>
      <c r="V53" s="48"/>
      <c r="W53" s="48"/>
      <c r="X53" s="48"/>
      <c r="Y53" s="48"/>
      <c r="Z53" s="48"/>
      <c r="AA53" s="48"/>
      <c r="AB53" s="48"/>
      <c r="AC53" s="48"/>
    </row>
    <row r="54" spans="6:29">
      <c r="F54" s="48"/>
      <c r="G54" s="48"/>
      <c r="H54" s="48"/>
      <c r="I54" s="48"/>
      <c r="J54" s="48"/>
      <c r="K54" s="48"/>
      <c r="L54" s="48"/>
      <c r="M54" s="48"/>
      <c r="N54" s="48"/>
      <c r="O54" s="48"/>
      <c r="P54" s="48"/>
      <c r="Q54" s="48"/>
      <c r="R54" s="48"/>
      <c r="S54" s="48"/>
      <c r="T54" s="48"/>
      <c r="U54" s="48"/>
      <c r="V54" s="48"/>
      <c r="W54" s="48"/>
      <c r="X54" s="48"/>
      <c r="Y54" s="48"/>
      <c r="Z54" s="48"/>
      <c r="AA54" s="48"/>
      <c r="AB54" s="48"/>
      <c r="AC54" s="48"/>
    </row>
    <row r="55" spans="6:29">
      <c r="F55" s="48"/>
      <c r="G55" s="48"/>
      <c r="H55" s="48"/>
      <c r="I55" s="48"/>
      <c r="J55" s="48"/>
      <c r="K55" s="48"/>
      <c r="L55" s="48"/>
      <c r="M55" s="48"/>
      <c r="N55" s="48"/>
      <c r="O55" s="48"/>
      <c r="P55" s="48"/>
      <c r="Q55" s="48"/>
      <c r="R55" s="48"/>
      <c r="S55" s="48"/>
      <c r="T55" s="48"/>
      <c r="U55" s="48"/>
      <c r="V55" s="48"/>
      <c r="W55" s="48"/>
      <c r="X55" s="48"/>
      <c r="Y55" s="48"/>
      <c r="Z55" s="48"/>
      <c r="AA55" s="48"/>
      <c r="AB55" s="48"/>
      <c r="AC55" s="48"/>
    </row>
    <row r="56" spans="6:29">
      <c r="F56" s="48"/>
      <c r="G56" s="48"/>
      <c r="H56" s="48"/>
      <c r="I56" s="48"/>
      <c r="J56" s="48"/>
      <c r="K56" s="48"/>
      <c r="L56" s="48"/>
      <c r="M56" s="48"/>
      <c r="N56" s="48"/>
      <c r="O56" s="48"/>
      <c r="P56" s="48"/>
      <c r="Q56" s="48"/>
      <c r="R56" s="48"/>
      <c r="S56" s="48"/>
      <c r="T56" s="48"/>
      <c r="U56" s="48"/>
      <c r="V56" s="48"/>
      <c r="W56" s="48"/>
      <c r="X56" s="48"/>
      <c r="Y56" s="48"/>
      <c r="Z56" s="48"/>
      <c r="AA56" s="48"/>
      <c r="AB56" s="48"/>
      <c r="AC56" s="48"/>
    </row>
    <row r="57" spans="6:29">
      <c r="F57" s="48"/>
      <c r="G57" s="48"/>
      <c r="H57" s="48"/>
      <c r="I57" s="48"/>
      <c r="J57" s="48"/>
      <c r="K57" s="48"/>
      <c r="L57" s="48"/>
      <c r="M57" s="48"/>
      <c r="N57" s="48"/>
      <c r="O57" s="48"/>
      <c r="P57" s="48"/>
      <c r="Q57" s="48"/>
      <c r="R57" s="48"/>
      <c r="S57" s="48"/>
      <c r="T57" s="48"/>
      <c r="U57" s="48"/>
      <c r="V57" s="48"/>
      <c r="W57" s="48"/>
      <c r="X57" s="48"/>
      <c r="Y57" s="48"/>
      <c r="Z57" s="48"/>
      <c r="AA57" s="48"/>
      <c r="AB57" s="48"/>
      <c r="AC57" s="48"/>
    </row>
    <row r="58" spans="6:29">
      <c r="F58" s="48"/>
      <c r="G58" s="48"/>
      <c r="H58" s="48"/>
      <c r="I58" s="48"/>
      <c r="J58" s="48"/>
      <c r="K58" s="48"/>
      <c r="L58" s="48"/>
      <c r="M58" s="48"/>
      <c r="N58" s="48"/>
      <c r="O58" s="48"/>
      <c r="P58" s="48"/>
      <c r="Q58" s="48"/>
      <c r="R58" s="48"/>
      <c r="S58" s="48"/>
      <c r="T58" s="48"/>
      <c r="U58" s="48"/>
      <c r="V58" s="48"/>
      <c r="W58" s="48"/>
      <c r="X58" s="48"/>
      <c r="Y58" s="48"/>
      <c r="Z58" s="48"/>
      <c r="AA58" s="48"/>
      <c r="AB58" s="48"/>
      <c r="AC58" s="48"/>
    </row>
    <row r="59" spans="6:29">
      <c r="F59" s="48"/>
      <c r="G59" s="48"/>
      <c r="H59" s="48"/>
      <c r="I59" s="48"/>
      <c r="J59" s="48"/>
      <c r="K59" s="48"/>
      <c r="L59" s="48"/>
      <c r="M59" s="48"/>
      <c r="N59" s="48"/>
      <c r="O59" s="48"/>
      <c r="P59" s="48"/>
      <c r="Q59" s="48"/>
      <c r="R59" s="48"/>
      <c r="S59" s="48"/>
      <c r="T59" s="48"/>
      <c r="U59" s="48"/>
      <c r="V59" s="48"/>
      <c r="W59" s="48"/>
      <c r="X59" s="48"/>
      <c r="Y59" s="48"/>
      <c r="Z59" s="48"/>
      <c r="AA59" s="48"/>
      <c r="AB59" s="48"/>
      <c r="AC59" s="48"/>
    </row>
    <row r="60" spans="6:29">
      <c r="F60" s="48"/>
      <c r="G60" s="48"/>
      <c r="H60" s="48"/>
      <c r="I60" s="48"/>
      <c r="J60" s="48"/>
      <c r="K60" s="48"/>
      <c r="L60" s="48"/>
      <c r="M60" s="48"/>
      <c r="N60" s="48"/>
      <c r="O60" s="48"/>
      <c r="P60" s="48"/>
      <c r="Q60" s="48"/>
      <c r="R60" s="48"/>
      <c r="S60" s="48"/>
      <c r="T60" s="48"/>
      <c r="U60" s="48"/>
      <c r="V60" s="48"/>
      <c r="W60" s="48"/>
      <c r="X60" s="48"/>
      <c r="Y60" s="48"/>
      <c r="Z60" s="48"/>
      <c r="AA60" s="48"/>
      <c r="AB60" s="48"/>
      <c r="AC60" s="48"/>
    </row>
    <row r="61" spans="6:29">
      <c r="F61" s="48"/>
      <c r="G61" s="48"/>
      <c r="H61" s="48"/>
      <c r="I61" s="48"/>
      <c r="J61" s="48"/>
      <c r="K61" s="48"/>
      <c r="L61" s="48"/>
      <c r="M61" s="48"/>
      <c r="N61" s="48"/>
      <c r="O61" s="48"/>
      <c r="P61" s="48"/>
      <c r="Q61" s="48"/>
      <c r="R61" s="48"/>
      <c r="S61" s="48"/>
      <c r="T61" s="48"/>
      <c r="U61" s="48"/>
      <c r="V61" s="48"/>
      <c r="W61" s="48"/>
      <c r="X61" s="48"/>
      <c r="Y61" s="48"/>
      <c r="Z61" s="48"/>
      <c r="AA61" s="48"/>
      <c r="AB61" s="48"/>
      <c r="AC61" s="48"/>
    </row>
    <row r="62" spans="6:29">
      <c r="F62" s="48"/>
      <c r="G62" s="48"/>
      <c r="H62" s="48"/>
      <c r="I62" s="48"/>
      <c r="J62" s="48"/>
      <c r="K62" s="48"/>
      <c r="L62" s="48"/>
      <c r="M62" s="48"/>
      <c r="N62" s="48"/>
      <c r="O62" s="48"/>
      <c r="P62" s="48"/>
      <c r="Q62" s="48"/>
      <c r="R62" s="48"/>
      <c r="S62" s="48"/>
      <c r="T62" s="48"/>
      <c r="U62" s="48"/>
      <c r="V62" s="48"/>
      <c r="W62" s="48"/>
      <c r="X62" s="48"/>
      <c r="Y62" s="48"/>
      <c r="Z62" s="48"/>
      <c r="AA62" s="48"/>
      <c r="AB62" s="48"/>
      <c r="AC62" s="48"/>
    </row>
    <row r="63" spans="6:29">
      <c r="F63" s="48"/>
      <c r="G63" s="48"/>
      <c r="H63" s="48"/>
      <c r="I63" s="48"/>
      <c r="J63" s="48"/>
      <c r="K63" s="48"/>
      <c r="L63" s="48"/>
      <c r="M63" s="48"/>
      <c r="N63" s="48"/>
      <c r="O63" s="48"/>
      <c r="P63" s="48"/>
      <c r="Q63" s="48"/>
      <c r="R63" s="48"/>
      <c r="S63" s="48"/>
      <c r="T63" s="48"/>
      <c r="U63" s="48"/>
      <c r="V63" s="48"/>
      <c r="W63" s="48"/>
      <c r="X63" s="48"/>
      <c r="Y63" s="48"/>
      <c r="Z63" s="48"/>
      <c r="AA63" s="48"/>
      <c r="AB63" s="48"/>
      <c r="AC63" s="48"/>
    </row>
    <row r="64" spans="6:29">
      <c r="F64" s="48"/>
      <c r="G64" s="48"/>
      <c r="H64" s="48"/>
      <c r="I64" s="48"/>
      <c r="J64" s="48"/>
      <c r="K64" s="48"/>
      <c r="L64" s="48"/>
      <c r="M64" s="48"/>
      <c r="N64" s="48"/>
      <c r="O64" s="48"/>
      <c r="P64" s="48"/>
      <c r="Q64" s="48"/>
      <c r="R64" s="48"/>
      <c r="S64" s="48"/>
      <c r="T64" s="48"/>
      <c r="U64" s="48"/>
      <c r="V64" s="48"/>
      <c r="W64" s="48"/>
      <c r="X64" s="48"/>
      <c r="Y64" s="48"/>
      <c r="Z64" s="48"/>
      <c r="AA64" s="48"/>
      <c r="AB64" s="48"/>
      <c r="AC64" s="48"/>
    </row>
    <row r="65" spans="6:29">
      <c r="F65" s="48"/>
      <c r="G65" s="48"/>
      <c r="H65" s="48"/>
      <c r="I65" s="48"/>
      <c r="J65" s="48"/>
      <c r="K65" s="48"/>
      <c r="L65" s="48"/>
      <c r="M65" s="48"/>
      <c r="N65" s="48"/>
      <c r="O65" s="48"/>
      <c r="P65" s="48"/>
      <c r="Q65" s="48"/>
      <c r="R65" s="48"/>
      <c r="S65" s="48"/>
      <c r="T65" s="48"/>
      <c r="U65" s="48"/>
      <c r="V65" s="48"/>
      <c r="W65" s="48"/>
      <c r="X65" s="48"/>
      <c r="Y65" s="48"/>
      <c r="Z65" s="48"/>
      <c r="AA65" s="48"/>
      <c r="AB65" s="48"/>
      <c r="AC65" s="48"/>
    </row>
    <row r="66" spans="6:29">
      <c r="F66" s="48"/>
      <c r="G66" s="48"/>
      <c r="H66" s="48"/>
      <c r="I66" s="48"/>
      <c r="J66" s="48"/>
      <c r="K66" s="48"/>
      <c r="L66" s="48"/>
      <c r="M66" s="48"/>
      <c r="N66" s="48"/>
      <c r="O66" s="48"/>
      <c r="P66" s="48"/>
      <c r="Q66" s="48"/>
      <c r="R66" s="48"/>
      <c r="S66" s="48"/>
      <c r="T66" s="48"/>
      <c r="U66" s="48"/>
      <c r="V66" s="48"/>
      <c r="W66" s="48"/>
      <c r="X66" s="48"/>
      <c r="Y66" s="48"/>
      <c r="Z66" s="48"/>
      <c r="AA66" s="48"/>
      <c r="AB66" s="48"/>
      <c r="AC66" s="48"/>
    </row>
    <row r="67" spans="6:29">
      <c r="F67" s="48"/>
      <c r="G67" s="48"/>
      <c r="H67" s="48"/>
      <c r="I67" s="48"/>
      <c r="J67" s="48"/>
      <c r="K67" s="48"/>
      <c r="L67" s="48"/>
      <c r="M67" s="48"/>
      <c r="N67" s="48"/>
      <c r="O67" s="48"/>
      <c r="P67" s="48"/>
      <c r="Q67" s="48"/>
      <c r="R67" s="48"/>
      <c r="S67" s="48"/>
      <c r="T67" s="48"/>
      <c r="U67" s="48"/>
      <c r="V67" s="48"/>
      <c r="W67" s="48"/>
      <c r="X67" s="48"/>
      <c r="Y67" s="48"/>
      <c r="Z67" s="48"/>
      <c r="AA67" s="48"/>
      <c r="AB67" s="48"/>
      <c r="AC67" s="48"/>
    </row>
    <row r="68" spans="6:29">
      <c r="F68" s="48"/>
      <c r="G68" s="48"/>
      <c r="H68" s="48"/>
      <c r="I68" s="48"/>
      <c r="J68" s="48"/>
      <c r="K68" s="48"/>
      <c r="L68" s="48"/>
      <c r="M68" s="48"/>
      <c r="N68" s="48"/>
      <c r="O68" s="48"/>
      <c r="P68" s="48"/>
      <c r="Q68" s="48"/>
      <c r="R68" s="48"/>
      <c r="S68" s="48"/>
      <c r="T68" s="48"/>
      <c r="U68" s="48"/>
      <c r="V68" s="48"/>
      <c r="W68" s="48"/>
      <c r="X68" s="48"/>
      <c r="Y68" s="48"/>
      <c r="Z68" s="48"/>
      <c r="AA68" s="48"/>
      <c r="AB68" s="48"/>
      <c r="AC68" s="48"/>
    </row>
    <row r="69" spans="6:29">
      <c r="F69" s="48"/>
      <c r="G69" s="48"/>
      <c r="H69" s="48"/>
      <c r="I69" s="48"/>
      <c r="J69" s="48"/>
      <c r="K69" s="48"/>
      <c r="L69" s="48"/>
      <c r="M69" s="48"/>
      <c r="N69" s="48"/>
      <c r="O69" s="48"/>
      <c r="P69" s="48"/>
      <c r="Q69" s="48"/>
      <c r="R69" s="48"/>
      <c r="S69" s="48"/>
      <c r="T69" s="48"/>
      <c r="U69" s="48"/>
      <c r="V69" s="48"/>
      <c r="W69" s="48"/>
      <c r="X69" s="48"/>
      <c r="Y69" s="48"/>
      <c r="Z69" s="48"/>
      <c r="AA69" s="48"/>
      <c r="AB69" s="48"/>
      <c r="AC69" s="48"/>
    </row>
    <row r="70" spans="6:29">
      <c r="F70" s="48"/>
      <c r="G70" s="48"/>
      <c r="H70" s="48"/>
      <c r="I70" s="48"/>
      <c r="J70" s="48"/>
      <c r="K70" s="48"/>
      <c r="L70" s="48"/>
      <c r="M70" s="48"/>
      <c r="N70" s="48"/>
      <c r="O70" s="48"/>
      <c r="P70" s="48"/>
      <c r="Q70" s="48"/>
      <c r="R70" s="48"/>
      <c r="S70" s="48"/>
      <c r="T70" s="48"/>
      <c r="U70" s="48"/>
      <c r="V70" s="48"/>
      <c r="W70" s="48"/>
      <c r="X70" s="48"/>
      <c r="Y70" s="48"/>
      <c r="Z70" s="48"/>
      <c r="AA70" s="48"/>
      <c r="AB70" s="48"/>
      <c r="AC70" s="48"/>
    </row>
    <row r="71" spans="6:29">
      <c r="F71" s="48"/>
      <c r="G71" s="48"/>
      <c r="H71" s="48"/>
      <c r="I71" s="48"/>
      <c r="J71" s="48"/>
      <c r="K71" s="48"/>
      <c r="L71" s="48"/>
      <c r="M71" s="48"/>
      <c r="N71" s="48"/>
      <c r="O71" s="48"/>
      <c r="P71" s="48"/>
      <c r="Q71" s="48"/>
      <c r="R71" s="48"/>
      <c r="S71" s="48"/>
      <c r="T71" s="48"/>
      <c r="U71" s="48"/>
      <c r="V71" s="48"/>
      <c r="W71" s="48"/>
      <c r="X71" s="48"/>
      <c r="Y71" s="48"/>
      <c r="Z71" s="48"/>
      <c r="AA71" s="48"/>
      <c r="AB71" s="48"/>
      <c r="AC71" s="48"/>
    </row>
    <row r="72" spans="6:29">
      <c r="F72" s="48"/>
      <c r="G72" s="48"/>
      <c r="H72" s="48"/>
      <c r="I72" s="48"/>
      <c r="J72" s="48"/>
      <c r="K72" s="48"/>
      <c r="L72" s="48"/>
      <c r="M72" s="48"/>
      <c r="N72" s="48"/>
      <c r="O72" s="48"/>
      <c r="P72" s="48"/>
      <c r="Q72" s="48"/>
      <c r="R72" s="48"/>
      <c r="S72" s="48"/>
      <c r="T72" s="48"/>
      <c r="U72" s="48"/>
      <c r="V72" s="48"/>
      <c r="W72" s="48"/>
      <c r="X72" s="48"/>
      <c r="Y72" s="48"/>
      <c r="Z72" s="48"/>
      <c r="AA72" s="48"/>
      <c r="AB72" s="48"/>
      <c r="AC72" s="48"/>
    </row>
    <row r="73" spans="6:29">
      <c r="F73" s="48"/>
      <c r="G73" s="48"/>
      <c r="H73" s="48"/>
      <c r="I73" s="48"/>
      <c r="J73" s="48"/>
      <c r="K73" s="48"/>
      <c r="L73" s="48"/>
      <c r="M73" s="48"/>
      <c r="N73" s="48"/>
      <c r="O73" s="48"/>
      <c r="P73" s="48"/>
      <c r="Q73" s="48"/>
      <c r="R73" s="48"/>
      <c r="S73" s="48"/>
      <c r="T73" s="48"/>
      <c r="U73" s="48"/>
      <c r="V73" s="48"/>
      <c r="W73" s="48"/>
      <c r="X73" s="48"/>
      <c r="Y73" s="48"/>
      <c r="Z73" s="48"/>
      <c r="AA73" s="48"/>
      <c r="AB73" s="48"/>
      <c r="AC73" s="48"/>
    </row>
    <row r="74" spans="6:29">
      <c r="F74" s="48"/>
      <c r="G74" s="48"/>
      <c r="H74" s="48"/>
      <c r="I74" s="48"/>
      <c r="J74" s="48"/>
      <c r="K74" s="48"/>
      <c r="L74" s="48"/>
      <c r="M74" s="48"/>
      <c r="N74" s="48"/>
      <c r="O74" s="48"/>
      <c r="P74" s="48"/>
      <c r="Q74" s="48"/>
      <c r="R74" s="48"/>
      <c r="S74" s="48"/>
      <c r="T74" s="48"/>
      <c r="U74" s="48"/>
      <c r="V74" s="48"/>
      <c r="W74" s="48"/>
      <c r="X74" s="48"/>
      <c r="Y74" s="48"/>
      <c r="Z74" s="48"/>
      <c r="AA74" s="48"/>
      <c r="AB74" s="48"/>
      <c r="AC74" s="48"/>
    </row>
    <row r="75" spans="6:29">
      <c r="F75" s="48"/>
      <c r="G75" s="48"/>
      <c r="H75" s="48"/>
      <c r="I75" s="48"/>
      <c r="J75" s="48"/>
      <c r="K75" s="48"/>
      <c r="L75" s="48"/>
      <c r="M75" s="48"/>
      <c r="N75" s="48"/>
      <c r="O75" s="48"/>
      <c r="P75" s="48"/>
      <c r="Q75" s="48"/>
      <c r="R75" s="48"/>
      <c r="S75" s="48"/>
      <c r="T75" s="48"/>
      <c r="U75" s="48"/>
      <c r="V75" s="48"/>
      <c r="W75" s="48"/>
      <c r="X75" s="48"/>
      <c r="Y75" s="48"/>
      <c r="Z75" s="48"/>
      <c r="AA75" s="48"/>
      <c r="AB75" s="48"/>
      <c r="AC75" s="48"/>
    </row>
    <row r="76" spans="6:29">
      <c r="F76" s="48"/>
      <c r="G76" s="48"/>
      <c r="H76" s="48"/>
      <c r="I76" s="48"/>
      <c r="J76" s="48"/>
      <c r="K76" s="48"/>
      <c r="L76" s="48"/>
      <c r="M76" s="48"/>
      <c r="N76" s="48"/>
      <c r="O76" s="48"/>
      <c r="P76" s="48"/>
      <c r="Q76" s="48"/>
      <c r="R76" s="48"/>
      <c r="S76" s="48"/>
      <c r="T76" s="48"/>
      <c r="U76" s="48"/>
      <c r="V76" s="48"/>
      <c r="W76" s="48"/>
      <c r="X76" s="48"/>
      <c r="Y76" s="48"/>
      <c r="Z76" s="48"/>
      <c r="AA76" s="48"/>
      <c r="AB76" s="48"/>
      <c r="AC76" s="48"/>
    </row>
    <row r="77" spans="6:29">
      <c r="F77" s="48"/>
      <c r="G77" s="48"/>
      <c r="H77" s="48"/>
      <c r="I77" s="48"/>
      <c r="J77" s="48"/>
      <c r="K77" s="48"/>
      <c r="L77" s="48"/>
      <c r="M77" s="48"/>
      <c r="N77" s="48"/>
      <c r="O77" s="48"/>
      <c r="P77" s="48"/>
      <c r="Q77" s="48"/>
      <c r="R77" s="48"/>
      <c r="S77" s="48"/>
      <c r="T77" s="48"/>
      <c r="U77" s="48"/>
      <c r="V77" s="48"/>
      <c r="W77" s="48"/>
      <c r="X77" s="48"/>
      <c r="Y77" s="48"/>
      <c r="Z77" s="48"/>
      <c r="AA77" s="48"/>
      <c r="AB77" s="48"/>
      <c r="AC77" s="48"/>
    </row>
    <row r="78" spans="6:29">
      <c r="F78" s="48"/>
      <c r="G78" s="48"/>
      <c r="H78" s="48"/>
      <c r="I78" s="48"/>
      <c r="J78" s="48"/>
      <c r="K78" s="48"/>
      <c r="L78" s="48"/>
      <c r="M78" s="48"/>
      <c r="N78" s="48"/>
      <c r="O78" s="48"/>
      <c r="P78" s="48"/>
      <c r="Q78" s="48"/>
      <c r="R78" s="48"/>
      <c r="S78" s="48"/>
      <c r="T78" s="48"/>
      <c r="U78" s="48"/>
      <c r="V78" s="48"/>
      <c r="W78" s="48"/>
      <c r="X78" s="48"/>
      <c r="Y78" s="48"/>
      <c r="Z78" s="48"/>
      <c r="AA78" s="48"/>
      <c r="AB78" s="48"/>
      <c r="AC78" s="48"/>
    </row>
    <row r="79" spans="6:29">
      <c r="F79" s="48"/>
      <c r="G79" s="48"/>
      <c r="H79" s="48"/>
      <c r="I79" s="48"/>
      <c r="J79" s="48"/>
      <c r="K79" s="48"/>
      <c r="L79" s="48"/>
      <c r="M79" s="48"/>
      <c r="N79" s="48"/>
      <c r="O79" s="48"/>
      <c r="P79" s="48"/>
      <c r="Q79" s="48"/>
      <c r="R79" s="48"/>
      <c r="S79" s="48"/>
      <c r="T79" s="48"/>
      <c r="U79" s="48"/>
      <c r="V79" s="48"/>
      <c r="W79" s="48"/>
      <c r="X79" s="48"/>
      <c r="Y79" s="48"/>
      <c r="Z79" s="48"/>
      <c r="AA79" s="48"/>
      <c r="AB79" s="48"/>
      <c r="AC79" s="48"/>
    </row>
    <row r="80" spans="6:29">
      <c r="F80" s="48"/>
      <c r="G80" s="48"/>
      <c r="H80" s="48"/>
      <c r="I80" s="48"/>
      <c r="J80" s="48"/>
      <c r="K80" s="48"/>
      <c r="L80" s="48"/>
      <c r="M80" s="48"/>
      <c r="N80" s="48"/>
      <c r="O80" s="48"/>
      <c r="P80" s="48"/>
      <c r="Q80" s="48"/>
      <c r="R80" s="48"/>
      <c r="S80" s="48"/>
      <c r="T80" s="48"/>
      <c r="U80" s="48"/>
      <c r="V80" s="48"/>
      <c r="W80" s="48"/>
      <c r="X80" s="48"/>
      <c r="Y80" s="48"/>
      <c r="Z80" s="48"/>
      <c r="AA80" s="48"/>
      <c r="AB80" s="48"/>
      <c r="AC80" s="48"/>
    </row>
    <row r="81" spans="6:29">
      <c r="F81" s="48"/>
      <c r="G81" s="48"/>
      <c r="H81" s="48"/>
      <c r="I81" s="48"/>
      <c r="J81" s="48"/>
      <c r="K81" s="48"/>
      <c r="L81" s="48"/>
      <c r="M81" s="48"/>
      <c r="N81" s="48"/>
      <c r="O81" s="48"/>
      <c r="P81" s="48"/>
      <c r="Q81" s="48"/>
      <c r="R81" s="48"/>
      <c r="S81" s="48"/>
      <c r="T81" s="48"/>
      <c r="U81" s="48"/>
      <c r="V81" s="48"/>
      <c r="W81" s="48"/>
      <c r="X81" s="48"/>
      <c r="Y81" s="48"/>
      <c r="Z81" s="48"/>
      <c r="AA81" s="48"/>
      <c r="AB81" s="48"/>
      <c r="AC81" s="48"/>
    </row>
    <row r="82" spans="6:29">
      <c r="F82" s="48"/>
      <c r="G82" s="48"/>
      <c r="H82" s="48"/>
      <c r="I82" s="48"/>
      <c r="J82" s="48"/>
      <c r="K82" s="48"/>
      <c r="L82" s="48"/>
      <c r="M82" s="48"/>
      <c r="N82" s="48"/>
      <c r="O82" s="48"/>
      <c r="P82" s="48"/>
      <c r="Q82" s="48"/>
      <c r="R82" s="48"/>
      <c r="S82" s="48"/>
      <c r="T82" s="48"/>
      <c r="U82" s="48"/>
      <c r="V82" s="48"/>
      <c r="W82" s="48"/>
      <c r="X82" s="48"/>
      <c r="Y82" s="48"/>
      <c r="Z82" s="48"/>
      <c r="AA82" s="48"/>
      <c r="AB82" s="48"/>
      <c r="AC82" s="48"/>
    </row>
    <row r="83" spans="6:29">
      <c r="F83" s="48"/>
      <c r="G83" s="48"/>
      <c r="H83" s="48"/>
      <c r="I83" s="48"/>
      <c r="J83" s="48"/>
      <c r="K83" s="48"/>
      <c r="L83" s="48"/>
      <c r="M83" s="48"/>
      <c r="N83" s="48"/>
      <c r="O83" s="48"/>
      <c r="P83" s="48"/>
      <c r="Q83" s="48"/>
      <c r="R83" s="48"/>
      <c r="S83" s="48"/>
      <c r="T83" s="48"/>
      <c r="U83" s="48"/>
      <c r="V83" s="48"/>
      <c r="W83" s="48"/>
      <c r="X83" s="48"/>
      <c r="Y83" s="48"/>
      <c r="Z83" s="48"/>
      <c r="AA83" s="48"/>
      <c r="AB83" s="48"/>
      <c r="AC83" s="48"/>
    </row>
    <row r="84" spans="6:29">
      <c r="F84" s="48"/>
      <c r="G84" s="48"/>
      <c r="H84" s="48"/>
      <c r="I84" s="48"/>
      <c r="J84" s="48"/>
      <c r="K84" s="48"/>
      <c r="L84" s="48"/>
      <c r="M84" s="48"/>
      <c r="N84" s="48"/>
      <c r="O84" s="48"/>
      <c r="P84" s="48"/>
      <c r="Q84" s="48"/>
      <c r="R84" s="48"/>
      <c r="S84" s="48"/>
      <c r="T84" s="48"/>
      <c r="U84" s="48"/>
      <c r="V84" s="48"/>
      <c r="W84" s="48"/>
      <c r="X84" s="48"/>
      <c r="Y84" s="48"/>
      <c r="Z84" s="48"/>
      <c r="AA84" s="48"/>
      <c r="AB84" s="48"/>
      <c r="AC84" s="48"/>
    </row>
    <row r="85" spans="6:29">
      <c r="F85" s="48"/>
      <c r="G85" s="48"/>
      <c r="H85" s="48"/>
      <c r="I85" s="48"/>
      <c r="J85" s="48"/>
      <c r="K85" s="48"/>
      <c r="L85" s="48"/>
      <c r="M85" s="48"/>
      <c r="N85" s="48"/>
      <c r="O85" s="48"/>
      <c r="P85" s="48"/>
      <c r="Q85" s="48"/>
      <c r="R85" s="48"/>
      <c r="S85" s="48"/>
      <c r="T85" s="48"/>
      <c r="U85" s="48"/>
      <c r="V85" s="48"/>
      <c r="W85" s="48"/>
      <c r="X85" s="48"/>
      <c r="Y85" s="48"/>
      <c r="Z85" s="48"/>
      <c r="AA85" s="48"/>
      <c r="AB85" s="48"/>
      <c r="AC85" s="48"/>
    </row>
    <row r="86" spans="6:29">
      <c r="F86" s="48"/>
      <c r="G86" s="48"/>
      <c r="H86" s="48"/>
      <c r="I86" s="48"/>
      <c r="J86" s="48"/>
      <c r="K86" s="48"/>
      <c r="L86" s="48"/>
      <c r="M86" s="48"/>
      <c r="N86" s="48"/>
      <c r="O86" s="48"/>
      <c r="P86" s="48"/>
      <c r="Q86" s="48"/>
      <c r="R86" s="48"/>
      <c r="S86" s="48"/>
      <c r="T86" s="48"/>
      <c r="U86" s="48"/>
      <c r="V86" s="48"/>
      <c r="W86" s="48"/>
      <c r="X86" s="48"/>
      <c r="Y86" s="48"/>
      <c r="Z86" s="48"/>
      <c r="AA86" s="48"/>
      <c r="AB86" s="48"/>
      <c r="AC86" s="48"/>
    </row>
  </sheetData>
  <mergeCells count="31">
    <mergeCell ref="E9:F9"/>
    <mergeCell ref="S3:S7"/>
    <mergeCell ref="F6:G6"/>
    <mergeCell ref="E2:F2"/>
    <mergeCell ref="S20:Y20"/>
    <mergeCell ref="S13:Y13"/>
    <mergeCell ref="S22:Y22"/>
    <mergeCell ref="S23:Y23"/>
    <mergeCell ref="A10:A13"/>
    <mergeCell ref="A14:A20"/>
    <mergeCell ref="F22:G22"/>
    <mergeCell ref="F23:G23"/>
    <mergeCell ref="F18:G18"/>
    <mergeCell ref="S19:Y19"/>
    <mergeCell ref="S14:Y14"/>
    <mergeCell ref="S15:Y15"/>
    <mergeCell ref="S16:Y16"/>
    <mergeCell ref="S17:Y17"/>
    <mergeCell ref="S18:Y18"/>
    <mergeCell ref="S10:Y10"/>
    <mergeCell ref="S11:Y11"/>
    <mergeCell ref="S12:Y12"/>
    <mergeCell ref="E30:F30"/>
    <mergeCell ref="F32:G32"/>
    <mergeCell ref="F33:G33"/>
    <mergeCell ref="S24:Y24"/>
    <mergeCell ref="S25:Y25"/>
    <mergeCell ref="S26:Y26"/>
    <mergeCell ref="F24:G24"/>
    <mergeCell ref="F25:G25"/>
    <mergeCell ref="F26:G26"/>
  </mergeCells>
  <pageMargins left="0.7" right="0.7" top="0.78740157499999996" bottom="0.78740157499999996" header="0.3" footer="0.3"/>
  <pageSetup paperSize="8" scale="3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0CAC6-6B82-4CD7-A487-F1357B09E902}">
  <dimension ref="A1:F24"/>
  <sheetViews>
    <sheetView workbookViewId="0">
      <selection activeCell="E16" sqref="E16"/>
    </sheetView>
  </sheetViews>
  <sheetFormatPr baseColWidth="10" defaultRowHeight="15"/>
  <cols>
    <col min="1" max="2" width="3.28515625" style="14" customWidth="1"/>
    <col min="3" max="3" width="70.7109375" customWidth="1"/>
    <col min="4" max="4" width="15.7109375" customWidth="1"/>
    <col min="5" max="5" width="70.7109375" style="3" customWidth="1"/>
  </cols>
  <sheetData>
    <row r="1" spans="1:6">
      <c r="A1" s="336" t="s">
        <v>275</v>
      </c>
      <c r="B1" s="337"/>
      <c r="C1" s="337"/>
      <c r="D1" s="337"/>
      <c r="E1" s="337"/>
    </row>
    <row r="2" spans="1:6" ht="15.75" thickBot="1">
      <c r="A2" s="334" t="s">
        <v>146</v>
      </c>
      <c r="B2" s="334"/>
      <c r="C2" s="335"/>
      <c r="D2" s="335"/>
      <c r="E2" s="335"/>
      <c r="F2" s="1"/>
    </row>
    <row r="3" spans="1:6" ht="15.75" thickBot="1">
      <c r="A3" s="14">
        <v>1</v>
      </c>
      <c r="B3" s="14">
        <v>0</v>
      </c>
      <c r="C3" s="10" t="s">
        <v>215</v>
      </c>
      <c r="D3" s="11"/>
      <c r="E3" s="12" t="s">
        <v>214</v>
      </c>
    </row>
    <row r="4" spans="1:6" ht="24">
      <c r="A4" s="14">
        <v>1</v>
      </c>
      <c r="B4" s="14">
        <v>1</v>
      </c>
      <c r="C4" s="7" t="s">
        <v>218</v>
      </c>
      <c r="D4" s="8"/>
      <c r="E4" s="9" t="s">
        <v>266</v>
      </c>
    </row>
    <row r="5" spans="1:6">
      <c r="A5" s="14">
        <v>1</v>
      </c>
      <c r="B5" s="14">
        <v>4</v>
      </c>
      <c r="C5" s="7" t="s">
        <v>219</v>
      </c>
      <c r="D5" s="8"/>
      <c r="E5" s="9"/>
    </row>
    <row r="6" spans="1:6" ht="36">
      <c r="A6" s="14">
        <v>1</v>
      </c>
      <c r="B6" s="14">
        <v>8</v>
      </c>
      <c r="C6" s="7" t="s">
        <v>220</v>
      </c>
      <c r="D6" s="8"/>
      <c r="E6" s="9" t="s">
        <v>221</v>
      </c>
    </row>
    <row r="7" spans="1:6">
      <c r="A7" s="14">
        <v>1</v>
      </c>
      <c r="B7" s="14">
        <v>10</v>
      </c>
      <c r="C7" s="7" t="s">
        <v>222</v>
      </c>
      <c r="D7" s="8"/>
      <c r="E7" s="9" t="s">
        <v>223</v>
      </c>
    </row>
    <row r="8" spans="1:6" ht="30">
      <c r="A8" s="14">
        <v>1</v>
      </c>
      <c r="B8" s="14">
        <v>11</v>
      </c>
      <c r="C8" s="7" t="s">
        <v>226</v>
      </c>
      <c r="D8" s="8"/>
      <c r="E8" s="9"/>
    </row>
    <row r="9" spans="1:6" ht="24.75" thickBot="1">
      <c r="A9" s="14">
        <v>1</v>
      </c>
      <c r="B9" s="14">
        <v>12</v>
      </c>
      <c r="C9" s="7" t="s">
        <v>224</v>
      </c>
      <c r="D9" s="8"/>
      <c r="E9" s="9" t="s">
        <v>225</v>
      </c>
    </row>
    <row r="10" spans="1:6" ht="15.75" thickBot="1">
      <c r="A10" s="14">
        <v>2</v>
      </c>
      <c r="B10" s="14">
        <v>0</v>
      </c>
      <c r="C10" s="10" t="s">
        <v>216</v>
      </c>
      <c r="D10" s="11"/>
      <c r="E10" s="12"/>
    </row>
    <row r="11" spans="1:6" ht="24">
      <c r="A11" s="14">
        <v>2</v>
      </c>
      <c r="B11" s="14">
        <v>4</v>
      </c>
      <c r="C11" s="7" t="s">
        <v>227</v>
      </c>
      <c r="D11" s="8"/>
      <c r="E11" s="9" t="s">
        <v>228</v>
      </c>
    </row>
    <row r="12" spans="1:6" ht="69" customHeight="1">
      <c r="A12" s="14">
        <v>2</v>
      </c>
      <c r="B12" s="14">
        <v>5</v>
      </c>
      <c r="C12" s="7" t="s">
        <v>229</v>
      </c>
      <c r="D12" s="8"/>
      <c r="E12" s="9" t="s">
        <v>269</v>
      </c>
    </row>
    <row r="13" spans="1:6" ht="69" customHeight="1">
      <c r="A13" s="14">
        <v>2</v>
      </c>
      <c r="B13" s="14">
        <v>5</v>
      </c>
      <c r="C13" s="7" t="s">
        <v>267</v>
      </c>
      <c r="D13" s="8"/>
      <c r="E13" s="9" t="s">
        <v>268</v>
      </c>
    </row>
    <row r="14" spans="1:6" ht="60">
      <c r="A14" s="14">
        <v>2</v>
      </c>
      <c r="B14" s="14">
        <v>6</v>
      </c>
      <c r="C14" s="7" t="s">
        <v>230</v>
      </c>
      <c r="D14" s="8"/>
      <c r="E14" s="9" t="s">
        <v>270</v>
      </c>
    </row>
    <row r="15" spans="1:6" ht="24">
      <c r="A15" s="14">
        <v>2</v>
      </c>
      <c r="B15" s="14">
        <v>6</v>
      </c>
      <c r="C15" s="7" t="s">
        <v>271</v>
      </c>
      <c r="D15" s="8"/>
      <c r="E15" s="9" t="s">
        <v>268</v>
      </c>
    </row>
    <row r="16" spans="1:6" ht="72">
      <c r="A16" s="14">
        <v>2</v>
      </c>
      <c r="B16" s="14">
        <v>7</v>
      </c>
      <c r="C16" s="7" t="s">
        <v>231</v>
      </c>
      <c r="D16" s="8"/>
      <c r="E16" s="208" t="s">
        <v>272</v>
      </c>
    </row>
    <row r="17" spans="1:5">
      <c r="A17" s="14">
        <v>2</v>
      </c>
      <c r="B17" s="14">
        <v>8</v>
      </c>
      <c r="C17" s="7" t="s">
        <v>232</v>
      </c>
      <c r="D17" s="8"/>
      <c r="E17" s="9"/>
    </row>
    <row r="18" spans="1:5" ht="15.75" thickBot="1">
      <c r="A18" s="14">
        <v>2</v>
      </c>
      <c r="B18" s="14">
        <v>9</v>
      </c>
      <c r="C18" s="7" t="s">
        <v>233</v>
      </c>
      <c r="D18" s="8"/>
      <c r="E18" s="9" t="s">
        <v>252</v>
      </c>
    </row>
    <row r="19" spans="1:5" ht="15.75" thickBot="1">
      <c r="A19" s="14">
        <v>6</v>
      </c>
      <c r="B19" s="14">
        <v>0</v>
      </c>
      <c r="C19" s="10" t="s">
        <v>217</v>
      </c>
      <c r="D19" s="11"/>
      <c r="E19" s="12"/>
    </row>
    <row r="20" spans="1:5" ht="36">
      <c r="C20" s="7" t="s">
        <v>234</v>
      </c>
      <c r="D20" s="8"/>
      <c r="E20" s="9" t="s">
        <v>239</v>
      </c>
    </row>
    <row r="21" spans="1:5" ht="45">
      <c r="C21" s="7" t="s">
        <v>235</v>
      </c>
      <c r="D21" s="8"/>
      <c r="E21" s="9" t="s">
        <v>240</v>
      </c>
    </row>
    <row r="22" spans="1:5" ht="38.25">
      <c r="C22" s="75" t="s">
        <v>236</v>
      </c>
      <c r="D22" s="8"/>
      <c r="E22" s="9"/>
    </row>
    <row r="23" spans="1:5" ht="51">
      <c r="C23" s="75" t="s">
        <v>237</v>
      </c>
      <c r="D23" s="8"/>
      <c r="E23" s="9"/>
    </row>
    <row r="24" spans="1:5" ht="102.75" thickBot="1">
      <c r="C24" s="76" t="s">
        <v>238</v>
      </c>
      <c r="D24" s="6"/>
      <c r="E24" s="9"/>
    </row>
  </sheetData>
  <mergeCells count="3">
    <mergeCell ref="A1:E1"/>
    <mergeCell ref="A2:B2"/>
    <mergeCell ref="C2:E2"/>
  </mergeCells>
  <hyperlinks>
    <hyperlink ref="A1" r:id="rId1" xr:uid="{3EF3C463-B8E1-4110-85BD-9FEDBC7D5BA0}"/>
  </hyperlinks>
  <pageMargins left="0.7" right="0.7" top="0.78740157499999996" bottom="0.78740157499999996" header="0.3" footer="0.3"/>
  <pageSetup paperSize="9" orientation="portrait" horizontalDpi="300"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479C9-6C8E-49B1-956A-BBB57192CD57}">
  <dimension ref="A1:A9"/>
  <sheetViews>
    <sheetView workbookViewId="0">
      <selection activeCell="A7" sqref="A7"/>
    </sheetView>
  </sheetViews>
  <sheetFormatPr baseColWidth="10" defaultRowHeight="15"/>
  <cols>
    <col min="1" max="1" width="14.140625" bestFit="1" customWidth="1"/>
  </cols>
  <sheetData>
    <row r="1" spans="1:1">
      <c r="A1" s="5" t="s">
        <v>45</v>
      </c>
    </row>
    <row r="2" spans="1:1">
      <c r="A2" s="4" t="s">
        <v>43</v>
      </c>
    </row>
    <row r="3" spans="1:1">
      <c r="A3" s="4" t="s">
        <v>44</v>
      </c>
    </row>
    <row r="4" spans="1:1">
      <c r="A4" s="4"/>
    </row>
    <row r="7" spans="1:1">
      <c r="A7" t="s">
        <v>54</v>
      </c>
    </row>
    <row r="8" spans="1:1">
      <c r="A8" t="s">
        <v>55</v>
      </c>
    </row>
    <row r="9" spans="1:1">
      <c r="A9" t="s">
        <v>56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17</vt:i4>
      </vt:variant>
    </vt:vector>
  </HeadingPairs>
  <TitlesOfParts>
    <vt:vector size="23" baseType="lpstr">
      <vt:lpstr>1.1. Checkliste</vt:lpstr>
      <vt:lpstr>1.2. UiS </vt:lpstr>
      <vt:lpstr>1.3. KKU</vt:lpstr>
      <vt:lpstr>1.4 Berechnung Verlustersatz</vt:lpstr>
      <vt:lpstr>1.4. Checkliste Berechnungen</vt:lpstr>
      <vt:lpstr>Dropdown</vt:lpstr>
      <vt:lpstr>'1.2. UiS '!Bilanzsumme</vt:lpstr>
      <vt:lpstr>'1.1. Checkliste'!Druckbereich</vt:lpstr>
      <vt:lpstr>'1.2. UiS '!Druckbereich</vt:lpstr>
      <vt:lpstr>'1.4. Checkliste Berechnungen'!Druckbereich</vt:lpstr>
      <vt:lpstr>'1.2. UiS '!Ergebnis</vt:lpstr>
      <vt:lpstr>'1.2. UiS '!Ermittlung</vt:lpstr>
      <vt:lpstr>'1.2. UiS '!Frage1</vt:lpstr>
      <vt:lpstr>'1.2. UiS '!Frage2</vt:lpstr>
      <vt:lpstr>'1.2. UiS '!Frage3</vt:lpstr>
      <vt:lpstr>'1.2. UiS '!Frage4</vt:lpstr>
      <vt:lpstr>'1.2. UiS '!Frage5</vt:lpstr>
      <vt:lpstr>'1.2. UiS '!Frage6</vt:lpstr>
      <vt:lpstr>'1.2. UiS '!janein</vt:lpstr>
      <vt:lpstr>'1.2. UiS '!KMU_Ergebnis</vt:lpstr>
      <vt:lpstr>'1.2. UiS '!Mitarbeiter</vt:lpstr>
      <vt:lpstr>'1.2. UiS '!Rechtsform</vt:lpstr>
      <vt:lpstr>'1.2. UiS '!Umsatz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Freese Jan-Martin</dc:creator>
  <cp:lastModifiedBy>Novosel Stephanie</cp:lastModifiedBy>
  <cp:lastPrinted>2021-09-09T16:29:17Z</cp:lastPrinted>
  <dcterms:created xsi:type="dcterms:W3CDTF">2015-06-05T18:19:34Z</dcterms:created>
  <dcterms:modified xsi:type="dcterms:W3CDTF">2021-11-10T15:40:58Z</dcterms:modified>
</cp:coreProperties>
</file>